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xWindow="0" yWindow="120" windowWidth="15195" windowHeight="8955" activeTab="0"/>
  </bookViews>
  <sheets>
    <sheet name="Staffel A" sheetId="1" r:id="rId1"/>
  </sheets>
  <definedNames>
    <definedName name="_xlnm.Print_Area" localSheetId="0">'Staffel A'!$A$1:$X$66</definedName>
  </definedNames>
  <calcPr fullCalcOnLoad="1"/>
</workbook>
</file>

<file path=xl/sharedStrings.xml><?xml version="1.0" encoding="utf-8"?>
<sst xmlns="http://schemas.openxmlformats.org/spreadsheetml/2006/main" count="203" uniqueCount="28">
  <si>
    <t>Rang</t>
  </si>
  <si>
    <t>Teams</t>
  </si>
  <si>
    <t>Tore/Ball-
Pkte. ges.</t>
  </si>
  <si>
    <t>Diff.</t>
  </si>
  <si>
    <t>hier eintragen</t>
  </si>
  <si>
    <t>Pl.</t>
  </si>
  <si>
    <t>:</t>
  </si>
  <si>
    <t>hier Punkte
 eintragen</t>
  </si>
  <si>
    <t>I</t>
  </si>
  <si>
    <t>Sp</t>
  </si>
  <si>
    <t>Team</t>
  </si>
  <si>
    <t>Schiri</t>
  </si>
  <si>
    <t>P</t>
  </si>
  <si>
    <t>S</t>
  </si>
  <si>
    <t>Druckansicht</t>
  </si>
  <si>
    <t>a</t>
  </si>
  <si>
    <t>b</t>
  </si>
  <si>
    <t>c</t>
  </si>
  <si>
    <t>d</t>
  </si>
  <si>
    <t>e</t>
  </si>
  <si>
    <t>Sätze</t>
  </si>
  <si>
    <t>Spiele</t>
  </si>
  <si>
    <t>Satzdifferenz</t>
  </si>
  <si>
    <t>STAFFEL</t>
  </si>
  <si>
    <t>SP</t>
  </si>
  <si>
    <t>A</t>
  </si>
  <si>
    <t xml:space="preserve">      Spiele</t>
  </si>
  <si>
    <t>Farbansicht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</si>
</sst>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0000000000"/>
    <numFmt numFmtId="165" formatCode="0.0000000000"/>
    <numFmt numFmtId="166" formatCode="0.000"/>
  </numFmts>
  <fonts count="34">
    <font>
      <sz val="10"/>
      <name val="Arial"/>
      <family val="0"/>
    </font>
    <font>
      <sz val="8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sz val="5"/>
      <name val="Arial"/>
      <family val="0"/>
    </font>
    <font>
      <b/>
      <sz val="8"/>
      <color indexed="9"/>
      <name val="Arial"/>
      <family val="2"/>
    </font>
    <font>
      <b/>
      <sz val="10"/>
      <color indexed="53"/>
      <name val="Arial"/>
      <family val="2"/>
    </font>
    <font>
      <sz val="12"/>
      <name val="Arial"/>
      <family val="2"/>
    </font>
    <font>
      <sz val="7"/>
      <name val="Arial"/>
      <family val="2"/>
    </font>
    <font>
      <b/>
      <sz val="10"/>
      <color indexed="10"/>
      <name val="Arial"/>
      <family val="2"/>
    </font>
    <font>
      <b/>
      <sz val="6"/>
      <color indexed="9"/>
      <name val="Arial"/>
      <family val="2"/>
    </font>
    <font>
      <b/>
      <sz val="16"/>
      <color indexed="53"/>
      <name val="Arial"/>
      <family val="2"/>
    </font>
    <font>
      <b/>
      <sz val="12"/>
      <color indexed="10"/>
      <name val="Arial"/>
      <family val="2"/>
    </font>
    <font>
      <b/>
      <sz val="10"/>
      <color indexed="48"/>
      <name val="Arial"/>
      <family val="2"/>
    </font>
    <font>
      <sz val="10"/>
      <color indexed="9"/>
      <name val="Arial"/>
      <family val="2"/>
    </font>
    <font>
      <sz val="11"/>
      <color indexed="22"/>
      <name val="Arial"/>
      <family val="0"/>
    </font>
    <font>
      <sz val="10"/>
      <color indexed="22"/>
      <name val="Arial"/>
      <family val="0"/>
    </font>
    <font>
      <sz val="10"/>
      <color indexed="54"/>
      <name val="Arial"/>
      <family val="0"/>
    </font>
    <font>
      <b/>
      <sz val="12"/>
      <name val="Arial"/>
      <family val="2"/>
    </font>
    <font>
      <b/>
      <sz val="12"/>
      <color indexed="9"/>
      <name val="Arial"/>
      <family val="2"/>
    </font>
    <font>
      <b/>
      <sz val="12"/>
      <color indexed="51"/>
      <name val="Arial"/>
      <family val="2"/>
    </font>
    <font>
      <b/>
      <sz val="10"/>
      <color indexed="54"/>
      <name val="Arial"/>
      <family val="2"/>
    </font>
    <font>
      <b/>
      <sz val="8"/>
      <color indexed="55"/>
      <name val="Arial"/>
      <family val="2"/>
    </font>
    <font>
      <b/>
      <sz val="10"/>
      <color indexed="23"/>
      <name val="Arial"/>
      <family val="2"/>
    </font>
    <font>
      <sz val="5"/>
      <color indexed="23"/>
      <name val="Arial"/>
      <family val="2"/>
    </font>
    <font>
      <sz val="10"/>
      <color indexed="23"/>
      <name val="Arial"/>
      <family val="2"/>
    </font>
    <font>
      <b/>
      <sz val="6"/>
      <color indexed="23"/>
      <name val="Arial"/>
      <family val="2"/>
    </font>
    <font>
      <b/>
      <sz val="12"/>
      <color indexed="23"/>
      <name val="Arial"/>
      <family val="2"/>
    </font>
    <font>
      <b/>
      <sz val="12"/>
      <color indexed="63"/>
      <name val="Arial"/>
      <family val="2"/>
    </font>
    <font>
      <sz val="10"/>
      <color indexed="63"/>
      <name val="Arial"/>
      <family val="2"/>
    </font>
    <font>
      <b/>
      <sz val="10"/>
      <color indexed="63"/>
      <name val="Arial"/>
      <family val="2"/>
    </font>
    <font>
      <sz val="8"/>
      <color indexed="63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3"/>
        <bgColor indexed="64"/>
      </patternFill>
    </fill>
  </fills>
  <borders count="5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>
        <color indexed="53"/>
      </left>
      <right style="medium">
        <color indexed="53"/>
      </right>
      <top style="medium">
        <color indexed="53"/>
      </top>
      <bottom style="medium">
        <color indexed="5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 style="medium">
        <color indexed="9"/>
      </top>
      <bottom>
        <color indexed="63"/>
      </bottom>
    </border>
    <border>
      <left style="medium">
        <color indexed="9"/>
      </left>
      <right style="medium">
        <color indexed="9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 style="thick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9"/>
      </bottom>
    </border>
    <border>
      <left>
        <color indexed="63"/>
      </left>
      <right style="medium">
        <color indexed="9"/>
      </right>
      <top>
        <color indexed="63"/>
      </top>
      <bottom>
        <color indexed="63"/>
      </bottom>
    </border>
    <border>
      <left style="medium">
        <color indexed="9"/>
      </left>
      <right>
        <color indexed="63"/>
      </right>
      <top>
        <color indexed="63"/>
      </top>
      <bottom>
        <color indexed="63"/>
      </bottom>
    </border>
    <border>
      <left style="medium">
        <color indexed="9"/>
      </left>
      <right>
        <color indexed="63"/>
      </right>
      <top>
        <color indexed="63"/>
      </top>
      <bottom style="medium">
        <color indexed="9"/>
      </bottom>
    </border>
    <border>
      <left style="medium">
        <color indexed="9"/>
      </left>
      <right>
        <color indexed="63"/>
      </right>
      <top style="medium">
        <color indexed="9"/>
      </top>
      <bottom>
        <color indexed="63"/>
      </bottom>
    </border>
    <border>
      <left>
        <color indexed="63"/>
      </left>
      <right>
        <color indexed="63"/>
      </right>
      <top style="thick">
        <color indexed="54"/>
      </top>
      <bottom style="thick">
        <color indexed="54"/>
      </bottom>
    </border>
    <border>
      <left>
        <color indexed="63"/>
      </left>
      <right>
        <color indexed="63"/>
      </right>
      <top style="medium">
        <color indexed="9"/>
      </top>
      <bottom style="medium">
        <color indexed="9"/>
      </bottom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</border>
    <border>
      <left>
        <color indexed="63"/>
      </left>
      <right>
        <color indexed="63"/>
      </right>
      <top style="medium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 style="medium">
        <color indexed="9"/>
      </left>
      <right style="medium">
        <color indexed="9"/>
      </right>
      <top style="thin"/>
      <bottom style="medium">
        <color indexed="9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>
        <color indexed="9"/>
      </left>
      <right>
        <color indexed="63"/>
      </right>
      <top style="medium">
        <color indexed="9"/>
      </top>
      <bottom style="medium">
        <color indexed="9"/>
      </bottom>
    </border>
    <border>
      <left>
        <color indexed="63"/>
      </left>
      <right style="medium">
        <color indexed="9"/>
      </right>
      <top style="medium">
        <color indexed="9"/>
      </top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 style="medium">
        <color indexed="9"/>
      </left>
      <right style="medium">
        <color indexed="9"/>
      </right>
      <top style="thin"/>
      <bottom style="thin"/>
    </border>
    <border>
      <left style="thin"/>
      <right style="medium">
        <color indexed="9"/>
      </right>
      <top style="thin"/>
      <bottom style="medium">
        <color indexed="9"/>
      </bottom>
    </border>
    <border>
      <left style="thin"/>
      <right style="thin"/>
      <top style="thin"/>
      <bottom style="medium">
        <color indexed="9"/>
      </bottom>
    </border>
    <border>
      <left style="medium">
        <color indexed="9"/>
      </left>
      <right style="medium">
        <color indexed="9"/>
      </right>
      <top>
        <color indexed="63"/>
      </top>
      <bottom>
        <color indexed="63"/>
      </bottom>
    </border>
    <border>
      <left style="thin"/>
      <right style="medium">
        <color indexed="9"/>
      </right>
      <top style="thin"/>
      <bottom style="thin"/>
    </border>
    <border>
      <left style="thick">
        <color indexed="53"/>
      </left>
      <right style="thick">
        <color indexed="53"/>
      </right>
      <top style="thick">
        <color indexed="53"/>
      </top>
      <bottom style="thick">
        <color indexed="5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>
        <color indexed="53"/>
      </left>
      <right>
        <color indexed="63"/>
      </right>
      <top style="medium">
        <color indexed="53"/>
      </top>
      <bottom style="medium">
        <color indexed="53"/>
      </bottom>
    </border>
    <border>
      <left>
        <color indexed="63"/>
      </left>
      <right>
        <color indexed="63"/>
      </right>
      <top style="medium">
        <color indexed="53"/>
      </top>
      <bottom style="medium">
        <color indexed="53"/>
      </bottom>
    </border>
    <border>
      <left>
        <color indexed="63"/>
      </left>
      <right style="medium">
        <color indexed="53"/>
      </right>
      <top style="medium">
        <color indexed="53"/>
      </top>
      <bottom style="medium">
        <color indexed="5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ck">
        <color indexed="9"/>
      </left>
      <right>
        <color indexed="63"/>
      </right>
      <top style="thick">
        <color indexed="9"/>
      </top>
      <bottom>
        <color indexed="63"/>
      </bottom>
    </border>
    <border>
      <left style="thick">
        <color indexed="9"/>
      </left>
      <right>
        <color indexed="63"/>
      </right>
      <top>
        <color indexed="63"/>
      </top>
      <bottom>
        <color indexed="63"/>
      </bottom>
    </border>
    <border>
      <left style="thick">
        <color indexed="9"/>
      </left>
      <right>
        <color indexed="63"/>
      </right>
      <top>
        <color indexed="63"/>
      </top>
      <bottom style="thick">
        <color indexed="9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ck">
        <color indexed="9"/>
      </right>
      <top style="thick">
        <color indexed="9"/>
      </top>
      <bottom>
        <color indexed="63"/>
      </bottom>
    </border>
    <border>
      <left>
        <color indexed="63"/>
      </left>
      <right style="thick">
        <color indexed="9"/>
      </right>
      <top>
        <color indexed="63"/>
      </top>
      <bottom>
        <color indexed="63"/>
      </bottom>
    </border>
    <border>
      <left>
        <color indexed="63"/>
      </left>
      <right style="thick">
        <color indexed="9"/>
      </right>
      <top>
        <color indexed="63"/>
      </top>
      <bottom style="thick">
        <color indexed="9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0" borderId="1" applyNumberFormat="0" applyFill="0" applyProtection="0">
      <alignment horizontal="center" vertical="center" shrinkToFit="1"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1" applyNumberFormat="0" applyFill="0" applyProtection="0">
      <alignment horizontal="center" vertical="center" shrinkToFit="1"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7">
    <xf numFmtId="0" fontId="0" fillId="0" borderId="0" xfId="0" applyAlignment="1">
      <alignment/>
    </xf>
    <xf numFmtId="0" fontId="0" fillId="2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3" fillId="2" borderId="0" xfId="0" applyFont="1" applyFill="1" applyAlignment="1" applyProtection="1">
      <alignment horizontal="center" vertical="center" shrinkToFit="1"/>
      <protection/>
    </xf>
    <xf numFmtId="0" fontId="4" fillId="2" borderId="0" xfId="0" applyFont="1" applyFill="1" applyAlignment="1" applyProtection="1">
      <alignment horizontal="center" vertical="center" shrinkToFit="1"/>
      <protection/>
    </xf>
    <xf numFmtId="0" fontId="5" fillId="2" borderId="0" xfId="0" applyFont="1" applyFill="1" applyBorder="1" applyAlignment="1" applyProtection="1">
      <alignment horizontal="right" vertical="center" indent="1"/>
      <protection/>
    </xf>
    <xf numFmtId="0" fontId="5" fillId="2" borderId="0" xfId="0" applyFont="1" applyFill="1" applyAlignment="1" applyProtection="1">
      <alignment horizontal="center" vertical="center"/>
      <protection/>
    </xf>
    <xf numFmtId="165" fontId="0" fillId="2" borderId="0" xfId="0" applyNumberFormat="1" applyFill="1" applyAlignment="1" applyProtection="1">
      <alignment/>
      <protection/>
    </xf>
    <xf numFmtId="0" fontId="7" fillId="2" borderId="2" xfId="0" applyFont="1" applyFill="1" applyBorder="1" applyAlignment="1" applyProtection="1">
      <alignment horizontal="center" vertical="center" shrinkToFit="1"/>
      <protection/>
    </xf>
    <xf numFmtId="0" fontId="4" fillId="2" borderId="0" xfId="0" applyFont="1" applyFill="1" applyAlignment="1" applyProtection="1">
      <alignment horizontal="center"/>
      <protection/>
    </xf>
    <xf numFmtId="0" fontId="8" fillId="2" borderId="0" xfId="0" applyFont="1" applyFill="1" applyAlignment="1" applyProtection="1">
      <alignment horizontal="center"/>
      <protection/>
    </xf>
    <xf numFmtId="0" fontId="0" fillId="2" borderId="0" xfId="0" applyFill="1" applyAlignment="1" applyProtection="1">
      <alignment horizontal="center"/>
      <protection/>
    </xf>
    <xf numFmtId="0" fontId="4" fillId="2" borderId="0" xfId="0" applyFont="1" applyFill="1" applyBorder="1" applyAlignment="1" applyProtection="1">
      <alignment horizontal="right" vertical="center" indent="1"/>
      <protection/>
    </xf>
    <xf numFmtId="0" fontId="4" fillId="2" borderId="0" xfId="0" applyFont="1" applyFill="1" applyAlignment="1" applyProtection="1">
      <alignment horizontal="right"/>
      <protection/>
    </xf>
    <xf numFmtId="166" fontId="1" fillId="3" borderId="3" xfId="0" applyNumberFormat="1" applyFont="1" applyFill="1" applyBorder="1" applyAlignment="1" applyProtection="1">
      <alignment horizontal="center"/>
      <protection/>
    </xf>
    <xf numFmtId="0" fontId="0" fillId="2" borderId="4" xfId="0" applyFill="1" applyBorder="1" applyAlignment="1" applyProtection="1">
      <alignment horizontal="center"/>
      <protection/>
    </xf>
    <xf numFmtId="166" fontId="1" fillId="2" borderId="0" xfId="0" applyNumberFormat="1" applyFont="1" applyFill="1" applyBorder="1" applyAlignment="1" applyProtection="1">
      <alignment horizontal="center"/>
      <protection/>
    </xf>
    <xf numFmtId="0" fontId="11" fillId="2" borderId="0" xfId="0" applyFont="1" applyFill="1" applyAlignment="1" applyProtection="1">
      <alignment horizontal="center"/>
      <protection/>
    </xf>
    <xf numFmtId="0" fontId="0" fillId="2" borderId="0" xfId="0" applyFont="1" applyFill="1" applyAlignment="1" applyProtection="1">
      <alignment horizontal="center"/>
      <protection/>
    </xf>
    <xf numFmtId="0" fontId="1" fillId="2" borderId="0" xfId="0" applyFont="1" applyFill="1" applyAlignment="1" applyProtection="1">
      <alignment horizontal="center"/>
      <protection/>
    </xf>
    <xf numFmtId="0" fontId="0" fillId="2" borderId="0" xfId="0" applyFill="1" applyAlignment="1" applyProtection="1">
      <alignment horizontal="right"/>
      <protection/>
    </xf>
    <xf numFmtId="0" fontId="0" fillId="4" borderId="5" xfId="0" applyFill="1" applyBorder="1" applyAlignment="1" applyProtection="1">
      <alignment horizontal="right"/>
      <protection/>
    </xf>
    <xf numFmtId="0" fontId="0" fillId="4" borderId="5" xfId="0" applyFont="1" applyFill="1" applyBorder="1" applyAlignment="1" applyProtection="1">
      <alignment horizontal="center"/>
      <protection/>
    </xf>
    <xf numFmtId="0" fontId="0" fillId="4" borderId="5" xfId="0" applyFill="1" applyBorder="1" applyAlignment="1" applyProtection="1">
      <alignment horizontal="center"/>
      <protection/>
    </xf>
    <xf numFmtId="0" fontId="1" fillId="4" borderId="5" xfId="0" applyFont="1" applyFill="1" applyBorder="1" applyAlignment="1" applyProtection="1">
      <alignment horizontal="center"/>
      <protection/>
    </xf>
    <xf numFmtId="0" fontId="0" fillId="5" borderId="5" xfId="0" applyFill="1" applyBorder="1" applyAlignment="1" applyProtection="1">
      <alignment horizontal="right"/>
      <protection locked="0"/>
    </xf>
    <xf numFmtId="0" fontId="0" fillId="3" borderId="5" xfId="0" applyFill="1" applyBorder="1" applyAlignment="1" applyProtection="1">
      <alignment horizontal="center"/>
      <protection/>
    </xf>
    <xf numFmtId="0" fontId="9" fillId="6" borderId="6" xfId="0" applyFont="1" applyFill="1" applyBorder="1" applyAlignment="1" applyProtection="1">
      <alignment horizontal="center" shrinkToFit="1"/>
      <protection/>
    </xf>
    <xf numFmtId="0" fontId="0" fillId="2" borderId="0" xfId="0" applyFill="1" applyAlignment="1" applyProtection="1">
      <alignment horizontal="center" shrinkToFit="1"/>
      <protection/>
    </xf>
    <xf numFmtId="0" fontId="0" fillId="2" borderId="0" xfId="0" applyFill="1" applyAlignment="1" applyProtection="1">
      <alignment shrinkToFit="1"/>
      <protection/>
    </xf>
    <xf numFmtId="0" fontId="0" fillId="2" borderId="0" xfId="0" applyFill="1" applyBorder="1" applyAlignment="1" applyProtection="1">
      <alignment horizontal="center" vertical="center" shrinkToFit="1"/>
      <protection/>
    </xf>
    <xf numFmtId="0" fontId="0" fillId="2" borderId="0" xfId="0" applyFont="1" applyFill="1" applyBorder="1" applyAlignment="1" applyProtection="1">
      <alignment horizontal="center"/>
      <protection/>
    </xf>
    <xf numFmtId="0" fontId="10" fillId="2" borderId="0" xfId="0" applyFont="1" applyFill="1" applyBorder="1" applyAlignment="1" applyProtection="1">
      <alignment horizontal="center"/>
      <protection/>
    </xf>
    <xf numFmtId="0" fontId="13" fillId="2" borderId="0" xfId="0" applyFont="1" applyFill="1" applyAlignment="1" applyProtection="1">
      <alignment horizontal="center" vertical="center"/>
      <protection/>
    </xf>
    <xf numFmtId="0" fontId="14" fillId="2" borderId="0" xfId="0" applyFont="1" applyFill="1" applyAlignment="1" applyProtection="1">
      <alignment horizontal="center"/>
      <protection/>
    </xf>
    <xf numFmtId="0" fontId="0" fillId="2" borderId="4" xfId="0" applyFill="1" applyBorder="1" applyAlignment="1" applyProtection="1">
      <alignment horizontal="center" shrinkToFit="1"/>
      <protection/>
    </xf>
    <xf numFmtId="0" fontId="0" fillId="2" borderId="0" xfId="0" applyFill="1" applyBorder="1" applyAlignment="1" applyProtection="1">
      <alignment horizontal="center"/>
      <protection/>
    </xf>
    <xf numFmtId="164" fontId="0" fillId="2" borderId="0" xfId="0" applyNumberFormat="1" applyFill="1" applyAlignment="1" applyProtection="1">
      <alignment horizontal="center"/>
      <protection/>
    </xf>
    <xf numFmtId="0" fontId="19" fillId="2" borderId="0" xfId="0" applyFont="1" applyFill="1" applyBorder="1" applyAlignment="1" applyProtection="1">
      <alignment horizontal="center"/>
      <protection/>
    </xf>
    <xf numFmtId="0" fontId="19" fillId="2" borderId="0" xfId="0" applyFont="1" applyFill="1" applyAlignment="1" applyProtection="1">
      <alignment horizontal="center"/>
      <protection/>
    </xf>
    <xf numFmtId="0" fontId="5" fillId="2" borderId="7" xfId="0" applyFont="1" applyFill="1" applyBorder="1" applyAlignment="1" applyProtection="1">
      <alignment horizontal="center"/>
      <protection/>
    </xf>
    <xf numFmtId="0" fontId="15" fillId="3" borderId="7" xfId="0" applyFont="1" applyFill="1" applyBorder="1" applyAlignment="1" applyProtection="1">
      <alignment horizontal="center"/>
      <protection/>
    </xf>
    <xf numFmtId="0" fontId="5" fillId="2" borderId="8" xfId="0" applyFont="1" applyFill="1" applyBorder="1" applyAlignment="1" applyProtection="1">
      <alignment horizontal="center"/>
      <protection/>
    </xf>
    <xf numFmtId="0" fontId="15" fillId="3" borderId="8" xfId="0" applyFont="1" applyFill="1" applyBorder="1" applyAlignment="1" applyProtection="1">
      <alignment horizontal="center"/>
      <protection/>
    </xf>
    <xf numFmtId="0" fontId="5" fillId="2" borderId="0" xfId="0" applyFont="1" applyFill="1" applyBorder="1" applyAlignment="1" applyProtection="1">
      <alignment horizontal="center"/>
      <protection/>
    </xf>
    <xf numFmtId="0" fontId="15" fillId="2" borderId="0" xfId="0" applyFont="1" applyFill="1" applyBorder="1" applyAlignment="1" applyProtection="1">
      <alignment horizontal="center"/>
      <protection/>
    </xf>
    <xf numFmtId="0" fontId="16" fillId="2" borderId="0" xfId="0" applyFont="1" applyFill="1" applyBorder="1" applyAlignment="1" applyProtection="1">
      <alignment horizontal="center" vertical="center" shrinkToFit="1"/>
      <protection/>
    </xf>
    <xf numFmtId="0" fontId="1" fillId="2" borderId="0" xfId="0" applyFont="1" applyFill="1" applyBorder="1" applyAlignment="1" applyProtection="1">
      <alignment horizontal="center"/>
      <protection/>
    </xf>
    <xf numFmtId="0" fontId="15" fillId="3" borderId="0" xfId="0" applyFont="1" applyFill="1" applyBorder="1" applyAlignment="1" applyProtection="1">
      <alignment horizontal="center"/>
      <protection/>
    </xf>
    <xf numFmtId="0" fontId="0" fillId="2" borderId="0" xfId="0" applyNumberFormat="1" applyFill="1" applyAlignment="1" applyProtection="1">
      <alignment horizontal="left"/>
      <protection/>
    </xf>
    <xf numFmtId="0" fontId="0" fillId="2" borderId="0" xfId="0" applyNumberFormat="1" applyFill="1" applyAlignment="1" applyProtection="1">
      <alignment/>
      <protection/>
    </xf>
    <xf numFmtId="0" fontId="0" fillId="2" borderId="0" xfId="0" applyNumberFormat="1" applyFill="1" applyAlignment="1" applyProtection="1">
      <alignment shrinkToFit="1"/>
      <protection/>
    </xf>
    <xf numFmtId="0" fontId="10" fillId="5" borderId="6" xfId="0" applyFont="1" applyFill="1" applyBorder="1" applyAlignment="1" applyProtection="1">
      <alignment horizontal="center" vertical="center" shrinkToFit="1"/>
      <protection locked="0"/>
    </xf>
    <xf numFmtId="0" fontId="20" fillId="2" borderId="0" xfId="0" applyNumberFormat="1" applyFont="1" applyFill="1" applyAlignment="1" applyProtection="1">
      <alignment horizontal="center" vertical="center" shrinkToFit="1"/>
      <protection/>
    </xf>
    <xf numFmtId="1" fontId="20" fillId="2" borderId="0" xfId="0" applyNumberFormat="1" applyFont="1" applyFill="1" applyAlignment="1" applyProtection="1">
      <alignment horizontal="center" vertical="center" shrinkToFit="1"/>
      <protection/>
    </xf>
    <xf numFmtId="0" fontId="6" fillId="2" borderId="0" xfId="0" applyNumberFormat="1" applyFont="1" applyFill="1" applyBorder="1" applyAlignment="1" applyProtection="1">
      <alignment horizontal="center"/>
      <protection/>
    </xf>
    <xf numFmtId="0" fontId="2" fillId="2" borderId="0" xfId="0" applyFont="1" applyFill="1" applyAlignment="1" applyProtection="1">
      <alignment horizontal="center" vertical="center" wrapText="1"/>
      <protection/>
    </xf>
    <xf numFmtId="1" fontId="21" fillId="2" borderId="0" xfId="0" applyNumberFormat="1" applyFont="1" applyFill="1" applyAlignment="1" applyProtection="1">
      <alignment horizontal="center" vertical="center" shrinkToFit="1"/>
      <protection/>
    </xf>
    <xf numFmtId="0" fontId="16" fillId="2" borderId="0" xfId="0" applyFont="1" applyFill="1" applyAlignment="1" applyProtection="1">
      <alignment horizontal="center"/>
      <protection/>
    </xf>
    <xf numFmtId="0" fontId="16" fillId="2" borderId="0" xfId="0" applyFont="1" applyFill="1" applyBorder="1" applyAlignment="1" applyProtection="1">
      <alignment horizontal="center"/>
      <protection/>
    </xf>
    <xf numFmtId="0" fontId="22" fillId="2" borderId="0" xfId="0" applyNumberFormat="1" applyFont="1" applyFill="1" applyBorder="1" applyAlignment="1" applyProtection="1">
      <alignment horizontal="center" vertical="center"/>
      <protection/>
    </xf>
    <xf numFmtId="0" fontId="23" fillId="2" borderId="0" xfId="0" applyNumberFormat="1" applyFont="1" applyFill="1" applyAlignment="1" applyProtection="1">
      <alignment horizontal="center"/>
      <protection/>
    </xf>
    <xf numFmtId="1" fontId="6" fillId="2" borderId="0" xfId="0" applyNumberFormat="1" applyFont="1" applyFill="1" applyAlignment="1" applyProtection="1">
      <alignment horizontal="center"/>
      <protection/>
    </xf>
    <xf numFmtId="0" fontId="0" fillId="2" borderId="0" xfId="0" applyFill="1" applyBorder="1" applyAlignment="1" applyProtection="1">
      <alignment horizontal="center" vertical="center"/>
      <protection/>
    </xf>
    <xf numFmtId="0" fontId="0" fillId="2" borderId="9" xfId="0" applyNumberFormat="1" applyFill="1" applyBorder="1" applyAlignment="1" applyProtection="1">
      <alignment/>
      <protection/>
    </xf>
    <xf numFmtId="0" fontId="21" fillId="2" borderId="0" xfId="0" applyNumberFormat="1" applyFont="1" applyFill="1" applyBorder="1" applyAlignment="1" applyProtection="1">
      <alignment horizontal="center"/>
      <protection/>
    </xf>
    <xf numFmtId="0" fontId="0" fillId="2" borderId="10" xfId="0" applyNumberFormat="1" applyFill="1" applyBorder="1" applyAlignment="1" applyProtection="1">
      <alignment/>
      <protection/>
    </xf>
    <xf numFmtId="0" fontId="1" fillId="2" borderId="5" xfId="0" applyFont="1" applyFill="1" applyBorder="1" applyAlignment="1" applyProtection="1">
      <alignment horizontal="center"/>
      <protection/>
    </xf>
    <xf numFmtId="0" fontId="5" fillId="3" borderId="5" xfId="0" applyFont="1" applyFill="1" applyBorder="1" applyAlignment="1" applyProtection="1">
      <alignment horizontal="center" vertical="center" shrinkToFit="1"/>
      <protection/>
    </xf>
    <xf numFmtId="0" fontId="1" fillId="2" borderId="11" xfId="0" applyFont="1" applyFill="1" applyBorder="1" applyAlignment="1" applyProtection="1">
      <alignment horizontal="center"/>
      <protection/>
    </xf>
    <xf numFmtId="0" fontId="1" fillId="2" borderId="12" xfId="0" applyFont="1" applyFill="1" applyBorder="1" applyAlignment="1" applyProtection="1">
      <alignment horizontal="center"/>
      <protection/>
    </xf>
    <xf numFmtId="0" fontId="1" fillId="2" borderId="13" xfId="0" applyFont="1" applyFill="1" applyBorder="1" applyAlignment="1" applyProtection="1">
      <alignment horizontal="center"/>
      <protection/>
    </xf>
    <xf numFmtId="0" fontId="1" fillId="2" borderId="14" xfId="0" applyFont="1" applyFill="1" applyBorder="1" applyAlignment="1" applyProtection="1">
      <alignment horizontal="center"/>
      <protection/>
    </xf>
    <xf numFmtId="0" fontId="0" fillId="7" borderId="15" xfId="0" applyFill="1" applyBorder="1" applyAlignment="1" applyProtection="1">
      <alignment horizontal="center"/>
      <protection/>
    </xf>
    <xf numFmtId="0" fontId="0" fillId="2" borderId="0" xfId="0" applyFill="1" applyBorder="1" applyAlignment="1" applyProtection="1">
      <alignment horizontal="right"/>
      <protection/>
    </xf>
    <xf numFmtId="0" fontId="0" fillId="2" borderId="0" xfId="0" applyFill="1" applyBorder="1" applyAlignment="1" applyProtection="1">
      <alignment horizontal="left" indent="1"/>
      <protection/>
    </xf>
    <xf numFmtId="0" fontId="0" fillId="4" borderId="5" xfId="0" applyNumberFormat="1" applyFill="1" applyBorder="1" applyAlignment="1" applyProtection="1">
      <alignment/>
      <protection/>
    </xf>
    <xf numFmtId="165" fontId="23" fillId="4" borderId="5" xfId="0" applyNumberFormat="1" applyFont="1" applyFill="1" applyBorder="1" applyAlignment="1" applyProtection="1">
      <alignment horizontal="center"/>
      <protection/>
    </xf>
    <xf numFmtId="0" fontId="23" fillId="4" borderId="5" xfId="0" applyNumberFormat="1" applyFont="1" applyFill="1" applyBorder="1" applyAlignment="1" applyProtection="1">
      <alignment horizontal="center"/>
      <protection/>
    </xf>
    <xf numFmtId="0" fontId="0" fillId="4" borderId="5" xfId="0" applyFill="1" applyBorder="1" applyAlignment="1" applyProtection="1">
      <alignment horizontal="left" indent="1"/>
      <protection/>
    </xf>
    <xf numFmtId="0" fontId="0" fillId="2" borderId="0" xfId="0" applyNumberFormat="1" applyFill="1" applyBorder="1" applyAlignment="1" applyProtection="1">
      <alignment/>
      <protection/>
    </xf>
    <xf numFmtId="165" fontId="23" fillId="2" borderId="0" xfId="0" applyNumberFormat="1" applyFont="1" applyFill="1" applyBorder="1" applyAlignment="1" applyProtection="1">
      <alignment horizontal="center"/>
      <protection/>
    </xf>
    <xf numFmtId="0" fontId="23" fillId="2" borderId="0" xfId="0" applyNumberFormat="1" applyFont="1" applyFill="1" applyBorder="1" applyAlignment="1" applyProtection="1">
      <alignment horizontal="center"/>
      <protection/>
    </xf>
    <xf numFmtId="0" fontId="0" fillId="2" borderId="15" xfId="0" applyFill="1" applyBorder="1" applyAlignment="1" applyProtection="1">
      <alignment horizontal="center"/>
      <protection/>
    </xf>
    <xf numFmtId="0" fontId="0" fillId="2" borderId="16" xfId="0" applyFill="1" applyBorder="1" applyAlignment="1" applyProtection="1">
      <alignment horizontal="center"/>
      <protection/>
    </xf>
    <xf numFmtId="0" fontId="4" fillId="2" borderId="17" xfId="0" applyFont="1" applyFill="1" applyBorder="1" applyAlignment="1" applyProtection="1">
      <alignment horizontal="center" vertical="center" shrinkToFit="1"/>
      <protection locked="0"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horizontal="center"/>
      <protection/>
    </xf>
    <xf numFmtId="0" fontId="0" fillId="0" borderId="0" xfId="0" applyNumberFormat="1" applyFill="1" applyAlignment="1" applyProtection="1">
      <alignment/>
      <protection/>
    </xf>
    <xf numFmtId="165" fontId="0" fillId="0" borderId="0" xfId="0" applyNumberFormat="1" applyFill="1" applyAlignment="1" applyProtection="1">
      <alignment/>
      <protection/>
    </xf>
    <xf numFmtId="0" fontId="16" fillId="0" borderId="0" xfId="0" applyFont="1" applyFill="1" applyAlignment="1" applyProtection="1">
      <alignment horizontal="center"/>
      <protection/>
    </xf>
    <xf numFmtId="0" fontId="1" fillId="0" borderId="0" xfId="0" applyFont="1" applyFill="1" applyAlignment="1" applyProtection="1">
      <alignment horizontal="center"/>
      <protection/>
    </xf>
    <xf numFmtId="0" fontId="0" fillId="0" borderId="0" xfId="0" applyFill="1" applyAlignment="1" applyProtection="1">
      <alignment horizontal="right"/>
      <protection/>
    </xf>
    <xf numFmtId="0" fontId="0" fillId="0" borderId="0" xfId="0" applyNumberFormat="1" applyFill="1" applyAlignment="1" applyProtection="1">
      <alignment horizontal="left"/>
      <protection/>
    </xf>
    <xf numFmtId="164" fontId="0" fillId="0" borderId="0" xfId="0" applyNumberFormat="1" applyFill="1" applyAlignment="1" applyProtection="1">
      <alignment horizontal="center"/>
      <protection/>
    </xf>
    <xf numFmtId="0" fontId="2" fillId="0" borderId="0" xfId="0" applyFont="1" applyFill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horizontal="center" vertical="center" shrinkToFit="1"/>
      <protection/>
    </xf>
    <xf numFmtId="0" fontId="5" fillId="0" borderId="0" xfId="0" applyFont="1" applyFill="1" applyBorder="1" applyAlignment="1" applyProtection="1">
      <alignment horizontal="right" vertical="center" indent="1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center" shrinkToFit="1"/>
      <protection/>
    </xf>
    <xf numFmtId="1" fontId="6" fillId="0" borderId="0" xfId="0" applyNumberFormat="1" applyFont="1" applyFill="1" applyAlignment="1" applyProtection="1">
      <alignment horizontal="center"/>
      <protection/>
    </xf>
    <xf numFmtId="0" fontId="0" fillId="0" borderId="0" xfId="0" applyFill="1" applyAlignment="1" applyProtection="1">
      <alignment shrinkToFit="1"/>
      <protection/>
    </xf>
    <xf numFmtId="0" fontId="0" fillId="0" borderId="0" xfId="0" applyNumberFormat="1" applyFill="1" applyAlignment="1" applyProtection="1">
      <alignment shrinkToFit="1"/>
      <protection/>
    </xf>
    <xf numFmtId="0" fontId="0" fillId="0" borderId="0" xfId="0" applyFill="1" applyBorder="1" applyAlignment="1" applyProtection="1">
      <alignment horizontal="center" vertical="center" shrinkToFit="1"/>
      <protection/>
    </xf>
    <xf numFmtId="0" fontId="4" fillId="0" borderId="0" xfId="0" applyFont="1" applyFill="1" applyAlignment="1" applyProtection="1">
      <alignment horizontal="center"/>
      <protection/>
    </xf>
    <xf numFmtId="0" fontId="8" fillId="0" borderId="0" xfId="0" applyFont="1" applyFill="1" applyAlignment="1" applyProtection="1">
      <alignment horizontal="center"/>
      <protection/>
    </xf>
    <xf numFmtId="0" fontId="9" fillId="0" borderId="6" xfId="0" applyFont="1" applyFill="1" applyBorder="1" applyAlignment="1" applyProtection="1">
      <alignment horizontal="center" shrinkToFit="1"/>
      <protection/>
    </xf>
    <xf numFmtId="0" fontId="4" fillId="0" borderId="0" xfId="0" applyFont="1" applyFill="1" applyBorder="1" applyAlignment="1" applyProtection="1">
      <alignment horizontal="right" vertical="center" indent="1"/>
      <protection/>
    </xf>
    <xf numFmtId="0" fontId="4" fillId="0" borderId="0" xfId="0" applyFont="1" applyFill="1" applyAlignment="1" applyProtection="1">
      <alignment horizontal="right"/>
      <protection/>
    </xf>
    <xf numFmtId="166" fontId="1" fillId="0" borderId="3" xfId="0" applyNumberFormat="1" applyFont="1" applyFill="1" applyBorder="1" applyAlignment="1" applyProtection="1">
      <alignment horizontal="center"/>
      <protection/>
    </xf>
    <xf numFmtId="166" fontId="1" fillId="0" borderId="0" xfId="0" applyNumberFormat="1" applyFont="1" applyFill="1" applyBorder="1" applyAlignment="1" applyProtection="1">
      <alignment horizontal="center"/>
      <protection/>
    </xf>
    <xf numFmtId="1" fontId="20" fillId="0" borderId="0" xfId="0" applyNumberFormat="1" applyFont="1" applyFill="1" applyAlignment="1" applyProtection="1">
      <alignment horizontal="center" vertical="center" shrinkToFit="1"/>
      <protection/>
    </xf>
    <xf numFmtId="0" fontId="20" fillId="0" borderId="0" xfId="0" applyNumberFormat="1" applyFont="1" applyFill="1" applyAlignment="1" applyProtection="1">
      <alignment horizontal="center" vertical="center" shrinkToFit="1"/>
      <protection/>
    </xf>
    <xf numFmtId="0" fontId="0" fillId="0" borderId="4" xfId="0" applyFill="1" applyBorder="1" applyAlignment="1" applyProtection="1">
      <alignment horizontal="center" shrinkToFit="1"/>
      <protection/>
    </xf>
    <xf numFmtId="0" fontId="11" fillId="0" borderId="0" xfId="0" applyFont="1" applyFill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10" fillId="0" borderId="0" xfId="0" applyFont="1" applyFill="1" applyBorder="1" applyAlignment="1" applyProtection="1">
      <alignment horizontal="center"/>
      <protection/>
    </xf>
    <xf numFmtId="0" fontId="0" fillId="0" borderId="0" xfId="0" applyFont="1" applyFill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4" xfId="0" applyFill="1" applyBorder="1" applyAlignment="1" applyProtection="1">
      <alignment horizontal="center"/>
      <protection/>
    </xf>
    <xf numFmtId="0" fontId="13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horizontal="center"/>
      <protection/>
    </xf>
    <xf numFmtId="0" fontId="0" fillId="0" borderId="5" xfId="0" applyFill="1" applyBorder="1" applyAlignment="1" applyProtection="1">
      <alignment horizontal="right"/>
      <protection/>
    </xf>
    <xf numFmtId="0" fontId="0" fillId="0" borderId="5" xfId="0" applyFill="1" applyBorder="1" applyAlignment="1" applyProtection="1">
      <alignment horizontal="center"/>
      <protection/>
    </xf>
    <xf numFmtId="0" fontId="0" fillId="0" borderId="5" xfId="0" applyFill="1" applyBorder="1" applyAlignment="1" applyProtection="1">
      <alignment horizontal="left" indent="1"/>
      <protection/>
    </xf>
    <xf numFmtId="0" fontId="0" fillId="0" borderId="5" xfId="0" applyFont="1" applyFill="1" applyBorder="1" applyAlignment="1" applyProtection="1">
      <alignment horizontal="center"/>
      <protection/>
    </xf>
    <xf numFmtId="0" fontId="1" fillId="0" borderId="5" xfId="0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right"/>
      <protection/>
    </xf>
    <xf numFmtId="0" fontId="0" fillId="0" borderId="0" xfId="0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left" indent="1"/>
      <protection/>
    </xf>
    <xf numFmtId="0" fontId="1" fillId="0" borderId="0" xfId="0" applyFont="1" applyFill="1" applyBorder="1" applyAlignment="1" applyProtection="1">
      <alignment horizontal="center"/>
      <protection/>
    </xf>
    <xf numFmtId="0" fontId="0" fillId="0" borderId="0" xfId="0" applyNumberFormat="1" applyFill="1" applyBorder="1" applyAlignment="1" applyProtection="1">
      <alignment/>
      <protection/>
    </xf>
    <xf numFmtId="165" fontId="23" fillId="0" borderId="0" xfId="0" applyNumberFormat="1" applyFont="1" applyFill="1" applyBorder="1" applyAlignment="1" applyProtection="1">
      <alignment horizontal="center"/>
      <protection/>
    </xf>
    <xf numFmtId="0" fontId="23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15" fillId="0" borderId="0" xfId="0" applyFont="1" applyFill="1" applyBorder="1" applyAlignment="1" applyProtection="1">
      <alignment horizontal="center"/>
      <protection/>
    </xf>
    <xf numFmtId="0" fontId="16" fillId="0" borderId="0" xfId="0" applyFont="1" applyFill="1" applyBorder="1" applyAlignment="1" applyProtection="1">
      <alignment horizontal="center" vertical="center" shrinkToFit="1"/>
      <protection/>
    </xf>
    <xf numFmtId="0" fontId="0" fillId="0" borderId="15" xfId="0" applyFill="1" applyBorder="1" applyAlignment="1" applyProtection="1">
      <alignment horizontal="center"/>
      <protection/>
    </xf>
    <xf numFmtId="0" fontId="19" fillId="0" borderId="0" xfId="0" applyFont="1" applyFill="1" applyAlignment="1" applyProtection="1">
      <alignment horizontal="center"/>
      <protection/>
    </xf>
    <xf numFmtId="0" fontId="5" fillId="0" borderId="7" xfId="0" applyFont="1" applyFill="1" applyBorder="1" applyAlignment="1" applyProtection="1">
      <alignment horizontal="center"/>
      <protection/>
    </xf>
    <xf numFmtId="0" fontId="0" fillId="0" borderId="16" xfId="0" applyFill="1" applyBorder="1" applyAlignment="1" applyProtection="1">
      <alignment horizontal="center"/>
      <protection/>
    </xf>
    <xf numFmtId="0" fontId="19" fillId="0" borderId="0" xfId="0" applyFont="1" applyFill="1" applyBorder="1" applyAlignment="1" applyProtection="1">
      <alignment horizontal="center"/>
      <protection/>
    </xf>
    <xf numFmtId="0" fontId="16" fillId="0" borderId="0" xfId="0" applyFont="1" applyFill="1" applyBorder="1" applyAlignment="1" applyProtection="1">
      <alignment horizontal="center"/>
      <protection/>
    </xf>
    <xf numFmtId="0" fontId="1" fillId="0" borderId="11" xfId="0" applyFont="1" applyFill="1" applyBorder="1" applyAlignment="1" applyProtection="1">
      <alignment horizontal="center"/>
      <protection/>
    </xf>
    <xf numFmtId="0" fontId="5" fillId="0" borderId="5" xfId="0" applyFont="1" applyFill="1" applyBorder="1" applyAlignment="1" applyProtection="1">
      <alignment horizontal="center" vertical="center" shrinkToFit="1"/>
      <protection/>
    </xf>
    <xf numFmtId="0" fontId="5" fillId="0" borderId="8" xfId="0" applyFont="1" applyFill="1" applyBorder="1" applyAlignment="1" applyProtection="1">
      <alignment horizontal="center"/>
      <protection/>
    </xf>
    <xf numFmtId="1" fontId="21" fillId="0" borderId="0" xfId="0" applyNumberFormat="1" applyFont="1" applyFill="1" applyAlignment="1" applyProtection="1">
      <alignment horizontal="center" vertical="center" shrinkToFit="1"/>
      <protection/>
    </xf>
    <xf numFmtId="0" fontId="25" fillId="0" borderId="0" xfId="0" applyFont="1" applyFill="1" applyAlignment="1" applyProtection="1">
      <alignment horizontal="center"/>
      <protection/>
    </xf>
    <xf numFmtId="0" fontId="26" fillId="0" borderId="0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Alignment="1" applyProtection="1">
      <alignment/>
      <protection/>
    </xf>
    <xf numFmtId="0" fontId="25" fillId="0" borderId="0" xfId="0" applyFont="1" applyFill="1" applyAlignment="1" applyProtection="1">
      <alignment horizontal="right"/>
      <protection/>
    </xf>
    <xf numFmtId="0" fontId="29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Alignment="1" applyProtection="1">
      <alignment horizontal="center"/>
      <protection/>
    </xf>
    <xf numFmtId="165" fontId="31" fillId="0" borderId="0" xfId="0" applyNumberFormat="1" applyFont="1" applyFill="1" applyAlignment="1" applyProtection="1">
      <alignment/>
      <protection/>
    </xf>
    <xf numFmtId="0" fontId="31" fillId="0" borderId="0" xfId="0" applyNumberFormat="1" applyFont="1" applyFill="1" applyAlignment="1" applyProtection="1">
      <alignment/>
      <protection/>
    </xf>
    <xf numFmtId="165" fontId="32" fillId="0" borderId="5" xfId="0" applyNumberFormat="1" applyFont="1" applyFill="1" applyBorder="1" applyAlignment="1" applyProtection="1">
      <alignment horizontal="center"/>
      <protection/>
    </xf>
    <xf numFmtId="0" fontId="31" fillId="0" borderId="5" xfId="0" applyNumberFormat="1" applyFont="1" applyFill="1" applyBorder="1" applyAlignment="1" applyProtection="1">
      <alignment/>
      <protection/>
    </xf>
    <xf numFmtId="0" fontId="32" fillId="0" borderId="5" xfId="0" applyNumberFormat="1" applyFont="1" applyFill="1" applyBorder="1" applyAlignment="1" applyProtection="1">
      <alignment horizontal="center"/>
      <protection/>
    </xf>
    <xf numFmtId="0" fontId="32" fillId="0" borderId="0" xfId="0" applyFont="1" applyFill="1" applyBorder="1" applyAlignment="1" applyProtection="1">
      <alignment horizontal="center"/>
      <protection/>
    </xf>
    <xf numFmtId="0" fontId="31" fillId="0" borderId="0" xfId="0" applyFont="1" applyFill="1" applyBorder="1" applyAlignment="1" applyProtection="1">
      <alignment horizontal="center" vertical="center" shrinkToFit="1"/>
      <protection/>
    </xf>
    <xf numFmtId="0" fontId="15" fillId="0" borderId="14" xfId="0" applyFont="1" applyFill="1" applyBorder="1" applyAlignment="1" applyProtection="1">
      <alignment horizontal="center"/>
      <protection/>
    </xf>
    <xf numFmtId="0" fontId="15" fillId="0" borderId="13" xfId="0" applyFont="1" applyFill="1" applyBorder="1" applyAlignment="1" applyProtection="1">
      <alignment horizontal="center"/>
      <protection/>
    </xf>
    <xf numFmtId="0" fontId="1" fillId="0" borderId="18" xfId="0" applyFont="1" applyFill="1" applyBorder="1" applyAlignment="1" applyProtection="1">
      <alignment horizontal="center"/>
      <protection/>
    </xf>
    <xf numFmtId="0" fontId="1" fillId="0" borderId="19" xfId="0" applyFont="1" applyFill="1" applyBorder="1" applyAlignment="1" applyProtection="1">
      <alignment horizontal="center"/>
      <protection/>
    </xf>
    <xf numFmtId="0" fontId="0" fillId="0" borderId="20" xfId="0" applyFill="1" applyBorder="1" applyAlignment="1" applyProtection="1">
      <alignment horizontal="center"/>
      <protection/>
    </xf>
    <xf numFmtId="0" fontId="32" fillId="0" borderId="21" xfId="0" applyFont="1" applyFill="1" applyBorder="1" applyAlignment="1" applyProtection="1">
      <alignment horizontal="center"/>
      <protection/>
    </xf>
    <xf numFmtId="0" fontId="32" fillId="0" borderId="22" xfId="0" applyFont="1" applyFill="1" applyBorder="1" applyAlignment="1" applyProtection="1">
      <alignment horizontal="center"/>
      <protection/>
    </xf>
    <xf numFmtId="0" fontId="32" fillId="0" borderId="23" xfId="0" applyFont="1" applyFill="1" applyBorder="1" applyAlignment="1" applyProtection="1">
      <alignment horizontal="center"/>
      <protection/>
    </xf>
    <xf numFmtId="0" fontId="33" fillId="0" borderId="18" xfId="0" applyFont="1" applyFill="1" applyBorder="1" applyAlignment="1" applyProtection="1">
      <alignment horizontal="center"/>
      <protection/>
    </xf>
    <xf numFmtId="0" fontId="33" fillId="0" borderId="0" xfId="0" applyFont="1" applyFill="1" applyBorder="1" applyAlignment="1" applyProtection="1">
      <alignment horizontal="center"/>
      <protection/>
    </xf>
    <xf numFmtId="0" fontId="33" fillId="0" borderId="19" xfId="0" applyFont="1" applyFill="1" applyBorder="1" applyAlignment="1" applyProtection="1">
      <alignment horizontal="center"/>
      <protection/>
    </xf>
    <xf numFmtId="0" fontId="32" fillId="0" borderId="0" xfId="0" applyFont="1" applyFill="1" applyAlignment="1" applyProtection="1">
      <alignment horizontal="center" vertical="center" shrinkToFit="1"/>
      <protection/>
    </xf>
    <xf numFmtId="0" fontId="32" fillId="0" borderId="0" xfId="0" applyFont="1" applyFill="1" applyBorder="1" applyAlignment="1" applyProtection="1">
      <alignment horizontal="right" vertical="center" indent="1"/>
      <protection/>
    </xf>
    <xf numFmtId="0" fontId="32" fillId="0" borderId="0" xfId="0" applyFont="1" applyFill="1" applyAlignment="1" applyProtection="1">
      <alignment horizontal="center"/>
      <protection/>
    </xf>
    <xf numFmtId="0" fontId="24" fillId="0" borderId="6" xfId="0" applyFont="1" applyFill="1" applyBorder="1" applyAlignment="1" applyProtection="1">
      <alignment horizontal="center" vertical="center" shrinkToFit="1"/>
      <protection/>
    </xf>
    <xf numFmtId="0" fontId="1" fillId="0" borderId="24" xfId="0" applyFont="1" applyFill="1" applyBorder="1" applyAlignment="1" applyProtection="1">
      <alignment horizontal="center"/>
      <protection/>
    </xf>
    <xf numFmtId="0" fontId="0" fillId="0" borderId="25" xfId="0" applyNumberFormat="1" applyFill="1" applyBorder="1" applyAlignment="1" applyProtection="1">
      <alignment/>
      <protection/>
    </xf>
    <xf numFmtId="0" fontId="0" fillId="0" borderId="26" xfId="0" applyFill="1" applyBorder="1" applyAlignment="1" applyProtection="1">
      <alignment horizontal="center"/>
      <protection/>
    </xf>
    <xf numFmtId="0" fontId="0" fillId="0" borderId="27" xfId="0" applyFill="1" applyBorder="1" applyAlignment="1" applyProtection="1">
      <alignment horizontal="center"/>
      <protection/>
    </xf>
    <xf numFmtId="1" fontId="20" fillId="8" borderId="0" xfId="0" applyNumberFormat="1" applyFont="1" applyFill="1" applyAlignment="1" applyProtection="1">
      <alignment horizontal="center" vertical="center" shrinkToFit="1"/>
      <protection/>
    </xf>
    <xf numFmtId="0" fontId="0" fillId="2" borderId="0" xfId="0" applyFill="1" applyBorder="1" applyAlignment="1" applyProtection="1">
      <alignment horizontal="center" shrinkToFit="1"/>
      <protection/>
    </xf>
    <xf numFmtId="0" fontId="32" fillId="0" borderId="3" xfId="0" applyFont="1" applyFill="1" applyBorder="1" applyAlignment="1" applyProtection="1">
      <alignment horizontal="center" vertical="center" shrinkToFit="1"/>
      <protection/>
    </xf>
    <xf numFmtId="0" fontId="10" fillId="0" borderId="6" xfId="0" applyFont="1" applyFill="1" applyBorder="1" applyAlignment="1" applyProtection="1">
      <alignment horizontal="center" vertical="center" shrinkToFit="1"/>
      <protection/>
    </xf>
    <xf numFmtId="0" fontId="5" fillId="0" borderId="0" xfId="0" applyFont="1" applyFill="1" applyBorder="1" applyAlignment="1" applyProtection="1">
      <alignment horizontal="center" vertical="center" shrinkToFit="1"/>
      <protection/>
    </xf>
    <xf numFmtId="0" fontId="0" fillId="0" borderId="28" xfId="0" applyFill="1" applyBorder="1" applyAlignment="1" applyProtection="1">
      <alignment horizontal="right"/>
      <protection/>
    </xf>
    <xf numFmtId="0" fontId="0" fillId="0" borderId="29" xfId="0" applyFill="1" applyBorder="1" applyAlignment="1" applyProtection="1">
      <alignment horizontal="right"/>
      <protection/>
    </xf>
    <xf numFmtId="0" fontId="5" fillId="0" borderId="30" xfId="0" applyFont="1" applyFill="1" applyBorder="1" applyAlignment="1" applyProtection="1">
      <alignment horizontal="center"/>
      <protection/>
    </xf>
    <xf numFmtId="0" fontId="0" fillId="0" borderId="31" xfId="0" applyFill="1" applyBorder="1" applyAlignment="1" applyProtection="1">
      <alignment horizontal="right"/>
      <protection/>
    </xf>
    <xf numFmtId="0" fontId="0" fillId="0" borderId="6" xfId="0" applyFill="1" applyBorder="1" applyAlignment="1" applyProtection="1">
      <alignment horizontal="right"/>
      <protection/>
    </xf>
    <xf numFmtId="0" fontId="5" fillId="2" borderId="30" xfId="0" applyFont="1" applyFill="1" applyBorder="1" applyAlignment="1" applyProtection="1">
      <alignment horizontal="center"/>
      <protection locked="0"/>
    </xf>
    <xf numFmtId="0" fontId="5" fillId="0" borderId="32" xfId="0" applyFont="1" applyBorder="1" applyAlignment="1" applyProtection="1">
      <alignment horizontal="center" vertical="center" shrinkToFit="1"/>
      <protection/>
    </xf>
    <xf numFmtId="0" fontId="17" fillId="2" borderId="1" xfId="18" applyFill="1" applyProtection="1">
      <alignment horizontal="center" vertical="center" shrinkToFit="1"/>
      <protection locked="0"/>
    </xf>
    <xf numFmtId="0" fontId="17" fillId="0" borderId="1" xfId="18">
      <alignment horizontal="center" vertical="center" shrinkToFit="1"/>
    </xf>
    <xf numFmtId="0" fontId="17" fillId="0" borderId="1" xfId="18" applyFill="1" applyProtection="1">
      <alignment horizontal="center" vertical="center" shrinkToFit="1"/>
      <protection/>
    </xf>
    <xf numFmtId="0" fontId="17" fillId="0" borderId="1" xfId="18" applyProtection="1">
      <alignment horizontal="center" vertical="center" shrinkToFit="1"/>
      <protection/>
    </xf>
    <xf numFmtId="0" fontId="30" fillId="0" borderId="33" xfId="0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4" xfId="0" applyBorder="1" applyAlignment="1" applyProtection="1">
      <alignment horizontal="center" vertical="center"/>
      <protection/>
    </xf>
    <xf numFmtId="1" fontId="30" fillId="0" borderId="34" xfId="0" applyNumberFormat="1" applyFont="1" applyFill="1" applyBorder="1" applyAlignment="1" applyProtection="1">
      <alignment horizontal="center" vertical="center" shrinkToFit="1"/>
      <protection/>
    </xf>
    <xf numFmtId="1" fontId="30" fillId="0" borderId="35" xfId="0" applyNumberFormat="1" applyFont="1" applyFill="1" applyBorder="1" applyAlignment="1" applyProtection="1">
      <alignment horizontal="center" vertical="center" shrinkToFit="1"/>
      <protection/>
    </xf>
    <xf numFmtId="1" fontId="30" fillId="0" borderId="36" xfId="0" applyNumberFormat="1" applyFont="1" applyFill="1" applyBorder="1" applyAlignment="1" applyProtection="1">
      <alignment horizontal="center" vertical="center" shrinkToFit="1"/>
      <protection/>
    </xf>
    <xf numFmtId="0" fontId="12" fillId="2" borderId="37" xfId="0" applyFont="1" applyFill="1" applyBorder="1" applyAlignment="1" applyProtection="1">
      <alignment horizontal="center" vertical="center" wrapText="1" shrinkToFit="1"/>
      <protection/>
    </xf>
    <xf numFmtId="0" fontId="12" fillId="2" borderId="38" xfId="0" applyFont="1" applyFill="1" applyBorder="1" applyAlignment="1" applyProtection="1">
      <alignment horizontal="center" vertical="center" shrinkToFit="1"/>
      <protection/>
    </xf>
    <xf numFmtId="0" fontId="12" fillId="2" borderId="39" xfId="0" applyFont="1" applyFill="1" applyBorder="1" applyAlignment="1" applyProtection="1">
      <alignment horizontal="center" vertical="center" shrinkToFit="1"/>
      <protection/>
    </xf>
    <xf numFmtId="0" fontId="16" fillId="2" borderId="7" xfId="0" applyFont="1" applyFill="1" applyBorder="1" applyAlignment="1" applyProtection="1">
      <alignment horizontal="center" vertical="center" shrinkToFit="1"/>
      <protection/>
    </xf>
    <xf numFmtId="0" fontId="16" fillId="2" borderId="30" xfId="0" applyFont="1" applyFill="1" applyBorder="1" applyAlignment="1" applyProtection="1">
      <alignment horizontal="center" vertical="center" shrinkToFit="1"/>
      <protection/>
    </xf>
    <xf numFmtId="0" fontId="16" fillId="2" borderId="8" xfId="0" applyFont="1" applyFill="1" applyBorder="1" applyAlignment="1" applyProtection="1">
      <alignment horizontal="center" vertical="center" shrinkToFit="1"/>
      <protection/>
    </xf>
    <xf numFmtId="1" fontId="30" fillId="0" borderId="40" xfId="0" applyNumberFormat="1" applyFont="1" applyFill="1" applyBorder="1" applyAlignment="1" applyProtection="1">
      <alignment horizontal="center" vertical="center" shrinkToFit="1"/>
      <protection/>
    </xf>
    <xf numFmtId="1" fontId="30" fillId="0" borderId="41" xfId="0" applyNumberFormat="1" applyFont="1" applyFill="1" applyBorder="1" applyAlignment="1" applyProtection="1">
      <alignment horizontal="center" vertical="center" shrinkToFit="1"/>
      <protection/>
    </xf>
    <xf numFmtId="1" fontId="30" fillId="0" borderId="42" xfId="0" applyNumberFormat="1" applyFont="1" applyFill="1" applyBorder="1" applyAlignment="1" applyProtection="1">
      <alignment horizontal="center" vertical="center" shrinkToFit="1"/>
      <protection/>
    </xf>
    <xf numFmtId="0" fontId="31" fillId="0" borderId="34" xfId="0" applyFont="1" applyFill="1" applyBorder="1" applyAlignment="1" applyProtection="1">
      <alignment horizontal="center" vertical="center" shrinkToFit="1"/>
      <protection/>
    </xf>
    <xf numFmtId="0" fontId="31" fillId="0" borderId="35" xfId="0" applyFont="1" applyFill="1" applyBorder="1" applyAlignment="1" applyProtection="1">
      <alignment horizontal="center" vertical="center" shrinkToFit="1"/>
      <protection/>
    </xf>
    <xf numFmtId="0" fontId="31" fillId="0" borderId="36" xfId="0" applyFont="1" applyFill="1" applyBorder="1" applyAlignment="1" applyProtection="1">
      <alignment horizontal="center" vertical="center" shrinkToFit="1"/>
      <protection/>
    </xf>
    <xf numFmtId="0" fontId="31" fillId="0" borderId="40" xfId="0" applyFont="1" applyFill="1" applyBorder="1" applyAlignment="1" applyProtection="1">
      <alignment horizontal="center" vertical="center" shrinkToFit="1"/>
      <protection/>
    </xf>
    <xf numFmtId="0" fontId="31" fillId="0" borderId="41" xfId="0" applyFont="1" applyFill="1" applyBorder="1" applyAlignment="1" applyProtection="1">
      <alignment horizontal="center" vertical="center" shrinkToFit="1"/>
      <protection/>
    </xf>
    <xf numFmtId="0" fontId="31" fillId="0" borderId="42" xfId="0" applyFont="1" applyFill="1" applyBorder="1" applyAlignment="1" applyProtection="1">
      <alignment horizontal="center" vertical="center" shrinkToFit="1"/>
      <protection/>
    </xf>
    <xf numFmtId="0" fontId="16" fillId="0" borderId="21" xfId="0" applyFont="1" applyFill="1" applyBorder="1" applyAlignment="1" applyProtection="1">
      <alignment horizontal="center" vertical="center" shrinkToFit="1"/>
      <protection/>
    </xf>
    <xf numFmtId="0" fontId="16" fillId="0" borderId="22" xfId="0" applyFont="1" applyFill="1" applyBorder="1" applyAlignment="1" applyProtection="1">
      <alignment horizontal="center" vertical="center" shrinkToFit="1"/>
      <protection/>
    </xf>
    <xf numFmtId="0" fontId="16" fillId="0" borderId="23" xfId="0" applyFont="1" applyFill="1" applyBorder="1" applyAlignment="1" applyProtection="1">
      <alignment horizontal="center" vertical="center" shrinkToFit="1"/>
      <protection/>
    </xf>
    <xf numFmtId="0" fontId="0" fillId="0" borderId="0" xfId="0" applyFill="1" applyAlignment="1" applyProtection="1">
      <alignment textRotation="90" shrinkToFit="1"/>
      <protection/>
    </xf>
    <xf numFmtId="0" fontId="3" fillId="0" borderId="0" xfId="0" applyFont="1" applyFill="1" applyAlignment="1" applyProtection="1">
      <alignment horizontal="center" vertical="center" shrinkToFit="1"/>
      <protection/>
    </xf>
    <xf numFmtId="0" fontId="0" fillId="0" borderId="0" xfId="0" applyFill="1" applyAlignment="1" applyProtection="1">
      <alignment horizontal="center" vertical="center" shrinkToFit="1"/>
      <protection/>
    </xf>
    <xf numFmtId="1" fontId="21" fillId="2" borderId="43" xfId="0" applyNumberFormat="1" applyFont="1" applyFill="1" applyBorder="1" applyAlignment="1" applyProtection="1">
      <alignment horizontal="center" vertical="center" shrinkToFit="1"/>
      <protection/>
    </xf>
    <xf numFmtId="1" fontId="21" fillId="2" borderId="44" xfId="0" applyNumberFormat="1" applyFont="1" applyFill="1" applyBorder="1" applyAlignment="1" applyProtection="1">
      <alignment horizontal="center" vertical="center" shrinkToFit="1"/>
      <protection/>
    </xf>
    <xf numFmtId="1" fontId="21" fillId="2" borderId="45" xfId="0" applyNumberFormat="1" applyFont="1" applyFill="1" applyBorder="1" applyAlignment="1" applyProtection="1">
      <alignment horizontal="center" vertical="center" shrinkToFit="1"/>
      <protection/>
    </xf>
    <xf numFmtId="0" fontId="0" fillId="0" borderId="46" xfId="0" applyBorder="1" applyAlignment="1" applyProtection="1">
      <alignment horizontal="center" vertical="center" wrapText="1"/>
      <protection/>
    </xf>
    <xf numFmtId="0" fontId="0" fillId="0" borderId="47" xfId="0" applyBorder="1" applyAlignment="1" applyProtection="1">
      <alignment horizontal="center" vertical="center" wrapText="1"/>
      <protection/>
    </xf>
    <xf numFmtId="0" fontId="0" fillId="0" borderId="33" xfId="0" applyBorder="1" applyAlignment="1" applyProtection="1">
      <alignment horizontal="center" vertical="center" wrapText="1"/>
      <protection/>
    </xf>
    <xf numFmtId="0" fontId="0" fillId="0" borderId="48" xfId="0" applyBorder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horizontal="center" vertical="center" wrapText="1" shrinkToFit="1"/>
      <protection/>
    </xf>
    <xf numFmtId="0" fontId="3" fillId="0" borderId="0" xfId="0" applyFont="1" applyFill="1" applyAlignment="1" applyProtection="1">
      <alignment horizontal="center" vertical="center" wrapText="1" shrinkToFit="1"/>
      <protection/>
    </xf>
    <xf numFmtId="1" fontId="21" fillId="2" borderId="49" xfId="0" applyNumberFormat="1" applyFont="1" applyFill="1" applyBorder="1" applyAlignment="1" applyProtection="1">
      <alignment horizontal="center" vertical="center" shrinkToFit="1"/>
      <protection/>
    </xf>
    <xf numFmtId="1" fontId="21" fillId="2" borderId="50" xfId="0" applyNumberFormat="1" applyFont="1" applyFill="1" applyBorder="1" applyAlignment="1" applyProtection="1">
      <alignment horizontal="center" vertical="center" shrinkToFit="1"/>
      <protection/>
    </xf>
    <xf numFmtId="1" fontId="21" fillId="2" borderId="51" xfId="0" applyNumberFormat="1" applyFont="1" applyFill="1" applyBorder="1" applyAlignment="1" applyProtection="1">
      <alignment horizontal="center" vertical="center" shrinkToFit="1"/>
      <protection/>
    </xf>
    <xf numFmtId="0" fontId="20" fillId="9" borderId="0" xfId="18" applyFont="1" applyFill="1" applyBorder="1" applyAlignment="1" applyProtection="1">
      <alignment horizontal="center" vertical="center" shrinkToFit="1"/>
      <protection/>
    </xf>
    <xf numFmtId="0" fontId="20" fillId="9" borderId="0" xfId="0" applyFont="1" applyFill="1" applyBorder="1" applyAlignment="1" applyProtection="1">
      <alignment horizontal="center" shrinkToFit="1"/>
      <protection/>
    </xf>
    <xf numFmtId="0" fontId="28" fillId="0" borderId="0" xfId="0" applyFont="1" applyFill="1" applyBorder="1" applyAlignment="1" applyProtection="1">
      <alignment horizontal="center" vertical="center" wrapText="1" shrinkToFit="1"/>
      <protection/>
    </xf>
    <xf numFmtId="0" fontId="28" fillId="0" borderId="0" xfId="0" applyFont="1" applyFill="1" applyBorder="1" applyAlignment="1" applyProtection="1">
      <alignment horizontal="center" vertical="center" shrinkToFit="1"/>
      <protection/>
    </xf>
    <xf numFmtId="0" fontId="0" fillId="2" borderId="0" xfId="0" applyFill="1" applyAlignment="1" applyProtection="1">
      <alignment textRotation="90" shrinkToFit="1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2" fillId="2" borderId="0" xfId="0" applyFont="1" applyFill="1" applyAlignment="1" applyProtection="1">
      <alignment horizontal="center" vertical="center" wrapText="1" shrinkToFit="1"/>
      <protection/>
    </xf>
    <xf numFmtId="0" fontId="3" fillId="2" borderId="0" xfId="0" applyFont="1" applyFill="1" applyAlignment="1" applyProtection="1">
      <alignment horizontal="center" vertical="center" wrapText="1" shrinkToFit="1"/>
      <protection/>
    </xf>
    <xf numFmtId="0" fontId="3" fillId="2" borderId="0" xfId="0" applyFont="1" applyFill="1" applyAlignment="1" applyProtection="1">
      <alignment horizontal="left" vertical="center" shrinkToFit="1"/>
      <protection/>
    </xf>
    <xf numFmtId="0" fontId="0" fillId="0" borderId="0" xfId="0" applyAlignment="1">
      <alignment horizontal="left" vertical="center" shrinkToFit="1"/>
    </xf>
    <xf numFmtId="0" fontId="16" fillId="3" borderId="7" xfId="0" applyFont="1" applyFill="1" applyBorder="1" applyAlignment="1" applyProtection="1">
      <alignment horizontal="center" vertical="center" shrinkToFit="1"/>
      <protection locked="0"/>
    </xf>
    <xf numFmtId="0" fontId="16" fillId="3" borderId="30" xfId="0" applyFont="1" applyFill="1" applyBorder="1" applyAlignment="1" applyProtection="1">
      <alignment horizontal="center" vertical="center" shrinkToFit="1"/>
      <protection locked="0"/>
    </xf>
    <xf numFmtId="0" fontId="16" fillId="3" borderId="8" xfId="0" applyFont="1" applyFill="1" applyBorder="1" applyAlignment="1" applyProtection="1">
      <alignment horizontal="center" vertical="center" shrinkToFit="1"/>
      <protection locked="0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dxfs count="5">
    <dxf>
      <font>
        <color rgb="FF666699"/>
      </font>
      <border/>
    </dxf>
    <dxf>
      <font>
        <b/>
        <i val="0"/>
        <strike val="0"/>
        <color rgb="FFFFFFFF"/>
      </font>
      <fill>
        <patternFill>
          <bgColor rgb="FFFF0000"/>
        </patternFill>
      </fill>
      <border>
        <left style="thin">
          <color rgb="FFFFFFFF"/>
        </left>
        <right style="thin">
          <color rgb="FFFFFFFF"/>
        </right>
        <top style="thin"/>
        <bottom style="thin">
          <color rgb="FFFFFFFF"/>
        </bottom>
      </border>
    </dxf>
    <dxf>
      <font>
        <strike val="0"/>
        <color rgb="FFFFFFFF"/>
      </font>
      <fill>
        <patternFill>
          <bgColor rgb="FF969696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FFFF"/>
      </font>
      <fill>
        <patternFill>
          <bgColor rgb="FFFF0000"/>
        </patternFill>
      </fill>
      <border/>
    </dxf>
    <dxf>
      <font>
        <color rgb="FFC0C0C0"/>
      </font>
      <fill>
        <patternFill>
          <bgColor rgb="FFC0C0C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2"/>
  </sheetPr>
  <dimension ref="A1:AL142"/>
  <sheetViews>
    <sheetView showGridLines="0" showRowColHeaders="0" tabSelected="1" zoomScale="140" zoomScaleNormal="140" workbookViewId="0" topLeftCell="A1">
      <pane xSplit="28" ySplit="19" topLeftCell="AD20" activePane="bottomRight" state="frozen"/>
      <selection pane="topLeft" activeCell="A1" sqref="A1"/>
      <selection pane="topRight" activeCell="AC1" sqref="AC1"/>
      <selection pane="bottomLeft" activeCell="A20" sqref="A20"/>
      <selection pane="bottomRight" activeCell="H24" sqref="H24:H26"/>
    </sheetView>
  </sheetViews>
  <sheetFormatPr defaultColWidth="11.421875" defaultRowHeight="12.75"/>
  <cols>
    <col min="1" max="1" width="1.421875" style="86" customWidth="1"/>
    <col min="2" max="2" width="2.140625" style="86" customWidth="1"/>
    <col min="3" max="4" width="5.421875" style="86" bestFit="1" customWidth="1"/>
    <col min="5" max="5" width="12.00390625" style="86" bestFit="1" customWidth="1"/>
    <col min="6" max="6" width="5.421875" style="86" bestFit="1" customWidth="1"/>
    <col min="7" max="7" width="12.421875" style="86" bestFit="1" customWidth="1"/>
    <col min="8" max="8" width="11.8515625" style="86" bestFit="1" customWidth="1"/>
    <col min="9" max="9" width="3.421875" style="86" customWidth="1"/>
    <col min="10" max="10" width="2.28125" style="86" customWidth="1"/>
    <col min="11" max="11" width="3.8515625" style="86" customWidth="1"/>
    <col min="12" max="12" width="7.421875" style="86" bestFit="1" customWidth="1"/>
    <col min="13" max="13" width="0.9921875" style="86" customWidth="1"/>
    <col min="14" max="14" width="3.421875" style="87" customWidth="1"/>
    <col min="15" max="15" width="1.57421875" style="86" bestFit="1" customWidth="1"/>
    <col min="16" max="16" width="3.421875" style="87" bestFit="1" customWidth="1"/>
    <col min="17" max="17" width="2.57421875" style="88" customWidth="1"/>
    <col min="18" max="18" width="4.8515625" style="89" customWidth="1"/>
    <col min="19" max="19" width="2.421875" style="88" customWidth="1"/>
    <col min="20" max="20" width="4.8515625" style="88" customWidth="1"/>
    <col min="21" max="21" width="5.421875" style="87" bestFit="1" customWidth="1"/>
    <col min="22" max="22" width="3.140625" style="87" hidden="1" customWidth="1"/>
    <col min="23" max="23" width="6.421875" style="90" hidden="1" customWidth="1"/>
    <col min="24" max="24" width="12.00390625" style="90" hidden="1" customWidth="1"/>
    <col min="25" max="25" width="12.00390625" style="86" hidden="1" customWidth="1"/>
    <col min="26" max="26" width="11.421875" style="86" hidden="1" customWidth="1"/>
    <col min="27" max="27" width="3.00390625" style="86" hidden="1" customWidth="1"/>
    <col min="28" max="28" width="11.421875" style="86" hidden="1" customWidth="1"/>
    <col min="29" max="16384" width="11.421875" style="86" customWidth="1"/>
  </cols>
  <sheetData>
    <row r="1" spans="1:38" s="2" customFormat="1" ht="4.5" customHeight="1">
      <c r="A1" s="1"/>
      <c r="B1" s="1"/>
      <c r="C1" s="1"/>
      <c r="D1" s="11"/>
      <c r="E1" s="11"/>
      <c r="F1" s="11"/>
      <c r="G1" s="11"/>
      <c r="H1" s="11"/>
      <c r="I1" s="11"/>
      <c r="J1" s="11"/>
      <c r="K1" s="11"/>
      <c r="L1" s="11"/>
      <c r="M1" s="11"/>
      <c r="N1" s="19"/>
      <c r="O1" s="20"/>
      <c r="P1" s="11"/>
      <c r="Q1" s="49"/>
      <c r="R1" s="1"/>
      <c r="S1" s="50"/>
      <c r="T1" s="50"/>
      <c r="U1" s="37"/>
      <c r="V1" s="11"/>
      <c r="W1" s="58"/>
      <c r="X1" s="58">
        <f>T24/1000000000</f>
        <v>0</v>
      </c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</row>
    <row r="2" spans="1:38" s="2" customFormat="1" ht="18.75" customHeight="1" thickBot="1">
      <c r="A2" s="1"/>
      <c r="B2" s="1"/>
      <c r="C2" s="1"/>
      <c r="D2" s="239" t="str">
        <f>IF(F4&lt;12,"Die Platzierung ermittelt sich aus der Reihenfolge -  1. Spielpunkte,  2. Tor-/Balldifferenz,  3. erzielte Tore/Punkte,  4. direkter Vergleich!",IF(E4&lt;15,"In diesem Fall bitte die Platzierung manuell eintragen!","Die Platzierung ermittelt sich aus der Reihenfolge -  1. Spielpunkte,  2. Tor-/Balldifferenz,  3. erzielte Tore/Punkte,  4. direkter Vergleich!"))</f>
        <v>Die Platzierung ermittelt sich aus der Reihenfolge -  1. Spielpunkte,  2. Tor-/Balldifferenz,  3. erzielte Tore/Punkte,  4. direkter Vergleich!</v>
      </c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/>
      <c r="R2" s="239"/>
      <c r="S2" s="239"/>
      <c r="T2" s="56"/>
      <c r="U2" s="37"/>
      <c r="V2" s="11"/>
      <c r="W2" s="58"/>
      <c r="X2" s="58"/>
      <c r="Y2" s="1"/>
      <c r="Z2" s="1"/>
      <c r="AA2" s="238" t="s">
        <v>22</v>
      </c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</row>
    <row r="3" spans="1:38" s="2" customFormat="1" ht="19.5" customHeight="1" thickBot="1" thickTop="1">
      <c r="A3" s="1"/>
      <c r="B3" s="1"/>
      <c r="C3" s="1"/>
      <c r="D3" s="3"/>
      <c r="E3" s="4" t="s">
        <v>23</v>
      </c>
      <c r="F3" s="85" t="s">
        <v>25</v>
      </c>
      <c r="G3" s="5" t="s">
        <v>0</v>
      </c>
      <c r="H3" s="6" t="s">
        <v>1</v>
      </c>
      <c r="I3" s="240" t="s">
        <v>2</v>
      </c>
      <c r="J3" s="240"/>
      <c r="K3" s="240"/>
      <c r="L3" s="6" t="s">
        <v>3</v>
      </c>
      <c r="M3" s="6"/>
      <c r="N3" s="241" t="s">
        <v>20</v>
      </c>
      <c r="O3" s="241"/>
      <c r="P3" s="241"/>
      <c r="Q3" s="50"/>
      <c r="R3" s="242" t="s">
        <v>26</v>
      </c>
      <c r="S3" s="243"/>
      <c r="T3" s="243"/>
      <c r="U3" s="243"/>
      <c r="V3" s="11"/>
      <c r="W3" s="58"/>
      <c r="X3" s="58"/>
      <c r="Y3" s="1"/>
      <c r="Z3" s="1"/>
      <c r="AA3" s="238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</row>
    <row r="4" spans="1:38" s="2" customFormat="1" ht="14.25" hidden="1" thickBot="1" thickTop="1">
      <c r="A4" s="1"/>
      <c r="B4" s="1"/>
      <c r="C4" s="1"/>
      <c r="D4" s="28"/>
      <c r="E4" s="11">
        <f>SUM(G7:G16)</f>
        <v>5</v>
      </c>
      <c r="F4" s="62">
        <f>SUM(R24:R63,T24:T63)</f>
        <v>0</v>
      </c>
      <c r="G4" s="29"/>
      <c r="H4" s="29"/>
      <c r="I4" s="29"/>
      <c r="J4" s="29"/>
      <c r="K4" s="29"/>
      <c r="L4" s="29"/>
      <c r="M4" s="29"/>
      <c r="N4" s="28"/>
      <c r="O4" s="29"/>
      <c r="P4" s="28"/>
      <c r="Q4" s="51"/>
      <c r="R4" s="1"/>
      <c r="S4" s="50"/>
      <c r="T4" s="50"/>
      <c r="U4" s="37"/>
      <c r="V4" s="11"/>
      <c r="W4" s="58"/>
      <c r="X4" s="58"/>
      <c r="Y4" s="1"/>
      <c r="Z4" s="1"/>
      <c r="AA4" s="238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</row>
    <row r="5" spans="1:38" s="2" customFormat="1" ht="15.75" thickBot="1" thickTop="1">
      <c r="A5" s="1"/>
      <c r="B5" s="1"/>
      <c r="C5" s="191" t="s">
        <v>14</v>
      </c>
      <c r="D5" s="192"/>
      <c r="E5" s="11"/>
      <c r="F5" s="11"/>
      <c r="G5" s="11"/>
      <c r="H5" s="8" t="s">
        <v>4</v>
      </c>
      <c r="I5" s="1"/>
      <c r="J5" s="30"/>
      <c r="K5" s="30"/>
      <c r="L5" s="11"/>
      <c r="M5" s="11"/>
      <c r="N5" s="19"/>
      <c r="O5" s="20"/>
      <c r="P5" s="11"/>
      <c r="Q5" s="49"/>
      <c r="R5" s="1"/>
      <c r="S5" s="50"/>
      <c r="T5" s="50"/>
      <c r="U5" s="37"/>
      <c r="V5" s="11"/>
      <c r="W5" s="58"/>
      <c r="X5" s="58"/>
      <c r="Y5" s="1"/>
      <c r="Z5" s="1"/>
      <c r="AA5" s="238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</row>
    <row r="6" spans="1:38" s="2" customFormat="1" ht="3" customHeight="1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1"/>
      <c r="O6" s="1"/>
      <c r="P6" s="11"/>
      <c r="Q6" s="50"/>
      <c r="R6" s="7"/>
      <c r="S6" s="50"/>
      <c r="T6" s="50"/>
      <c r="U6" s="11"/>
      <c r="V6" s="11"/>
      <c r="W6" s="58"/>
      <c r="X6" s="58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</row>
    <row r="7" spans="1:38" s="2" customFormat="1" ht="16.5" thickBot="1">
      <c r="A7" s="1"/>
      <c r="B7" s="1"/>
      <c r="C7" s="9" t="s">
        <v>5</v>
      </c>
      <c r="D7" s="10">
        <v>1</v>
      </c>
      <c r="E7" s="27" t="str">
        <f>IF($E$4&lt;15,"FALSCH",IF($F$4=20,IF($G$7=1,$H$7,IF($G$9=1,$H$9,IF($G$11=1,$H$11,IF($G$13=1,$H$13,IF($G$15=1,$H$15,#REF!)))))))</f>
        <v>FALSCH</v>
      </c>
      <c r="F7" s="11"/>
      <c r="G7" s="12">
        <f>RANK(Z7,$Z$7:$Z$16)</f>
        <v>1</v>
      </c>
      <c r="H7" s="52"/>
      <c r="I7" s="13">
        <f>SUM(I32:I34,I44:I46,I56:I58,I24:I26)</f>
        <v>0</v>
      </c>
      <c r="J7" s="9" t="s">
        <v>6</v>
      </c>
      <c r="K7" s="13">
        <f>SUM(K24:K26,K56:K58,K44:K46,K32:K34)</f>
        <v>0</v>
      </c>
      <c r="L7" s="14">
        <f>I7-K7</f>
        <v>0</v>
      </c>
      <c r="M7" s="16"/>
      <c r="N7" s="9">
        <f>SUM(N25,N57,N45,N33)</f>
        <v>0</v>
      </c>
      <c r="O7" s="9" t="s">
        <v>6</v>
      </c>
      <c r="P7" s="9">
        <f>SUM(P25,P57,P45,P33)</f>
        <v>0</v>
      </c>
      <c r="Q7" s="55"/>
      <c r="R7" s="179">
        <f>SUM(R24,R32,R44,R56)</f>
        <v>0</v>
      </c>
      <c r="S7" s="60" t="s">
        <v>6</v>
      </c>
      <c r="T7" s="179">
        <f>SUM(T24,T32,T44,T56)</f>
        <v>0</v>
      </c>
      <c r="U7" s="53"/>
      <c r="V7" s="11"/>
      <c r="W7" s="58"/>
      <c r="X7" s="58" t="s">
        <v>15</v>
      </c>
      <c r="Y7" s="1">
        <f>R7+((100+AA7)/1000)+(N7/1000000)+((100+L7)/1000000000)+(I7/1000000000000)</f>
        <v>0.10000010000000001</v>
      </c>
      <c r="Z7" s="1">
        <f>IF(Y7=Y9,Y7+W25,IF(Y7=Y11,Y7+W45,IF(Y7=Y13,Y7+W57,IF(Y7=Y15,Y7+W33,Y7))))</f>
        <v>0.10000010000000001</v>
      </c>
      <c r="AA7" s="1">
        <f>N7-P7</f>
        <v>0</v>
      </c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</row>
    <row r="8" spans="1:38" s="2" customFormat="1" ht="2.25" customHeight="1" thickBot="1">
      <c r="A8" s="1"/>
      <c r="B8" s="1"/>
      <c r="C8" s="9"/>
      <c r="D8" s="10"/>
      <c r="E8" s="11"/>
      <c r="F8" s="11"/>
      <c r="G8" s="12"/>
      <c r="H8" s="35"/>
      <c r="I8" s="13"/>
      <c r="J8" s="9"/>
      <c r="K8" s="13"/>
      <c r="L8" s="16"/>
      <c r="M8" s="16"/>
      <c r="N8" s="9"/>
      <c r="O8" s="9"/>
      <c r="P8" s="9"/>
      <c r="Q8" s="50"/>
      <c r="R8" s="7"/>
      <c r="S8" s="50"/>
      <c r="T8" s="11"/>
      <c r="U8" s="11"/>
      <c r="V8" s="11"/>
      <c r="W8" s="58"/>
      <c r="X8" s="58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</row>
    <row r="9" spans="1:38" s="2" customFormat="1" ht="16.5" thickBot="1">
      <c r="A9" s="1"/>
      <c r="B9" s="1"/>
      <c r="C9" s="9" t="s">
        <v>5</v>
      </c>
      <c r="D9" s="10">
        <v>2</v>
      </c>
      <c r="E9" s="27" t="str">
        <f>IF($E$4&lt;15,"FALSCH",IF($F$4=20,IF($G$7=2,$H$7,IF($G$9=2,$H$9,IF($G$11=2,$H$11,IF($G$13=2,$H$13,IF($G$15=2,$H$15,#REF!)))))))</f>
        <v>FALSCH</v>
      </c>
      <c r="F9" s="11"/>
      <c r="G9" s="12">
        <f>RANK(Z9,$Z$7:$Z$16)</f>
        <v>1</v>
      </c>
      <c r="H9" s="52"/>
      <c r="I9" s="13">
        <f>SUM(K24:K26,I60:I62,I48:I50,I36:I38)</f>
        <v>0</v>
      </c>
      <c r="J9" s="9" t="s">
        <v>6</v>
      </c>
      <c r="K9" s="13">
        <f>SUM(K36:K38,K48:K50,K60:K62,I24:I26)</f>
        <v>0</v>
      </c>
      <c r="L9" s="14">
        <f>I9-K9</f>
        <v>0</v>
      </c>
      <c r="M9" s="16"/>
      <c r="N9" s="9">
        <f>SUM(P25,N61,N49,N37)</f>
        <v>0</v>
      </c>
      <c r="O9" s="9" t="s">
        <v>6</v>
      </c>
      <c r="P9" s="9">
        <f>SUM(N25,P61,P49,P37)</f>
        <v>0</v>
      </c>
      <c r="Q9" s="55"/>
      <c r="R9" s="179">
        <f>SUM(T24,R60,R48,R36)</f>
        <v>0</v>
      </c>
      <c r="S9" s="60" t="s">
        <v>6</v>
      </c>
      <c r="T9" s="179">
        <f>SUM(R24,T60,T48,T36)</f>
        <v>0</v>
      </c>
      <c r="U9" s="54"/>
      <c r="V9" s="11"/>
      <c r="W9" s="58"/>
      <c r="X9" s="58" t="s">
        <v>16</v>
      </c>
      <c r="Y9" s="1">
        <f>R9+((100+AA9)/1000)+(N9/1000000)+((100+L9)/1000000000)+(I9/1000000000000)</f>
        <v>0.10000010000000001</v>
      </c>
      <c r="Z9" s="1">
        <f>IF(Y9=Y7,Y9+X25,IF(Y9=Y11,Y9+W37,IF(Y9=Y13,Y9+W49,IF(Y9=Y15,Y9+W61,Y9))))</f>
        <v>0.10000010000000001</v>
      </c>
      <c r="AA9" s="1">
        <f>N9-P9</f>
        <v>0</v>
      </c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</row>
    <row r="10" spans="1:38" s="2" customFormat="1" ht="2.25" customHeight="1" thickBot="1">
      <c r="A10" s="1"/>
      <c r="B10" s="1"/>
      <c r="C10" s="9"/>
      <c r="D10" s="10"/>
      <c r="E10" s="11"/>
      <c r="F10" s="11"/>
      <c r="G10" s="12"/>
      <c r="H10" s="35"/>
      <c r="I10" s="13"/>
      <c r="J10" s="9"/>
      <c r="K10" s="13"/>
      <c r="L10" s="16"/>
      <c r="M10" s="16"/>
      <c r="N10" s="9"/>
      <c r="O10" s="9"/>
      <c r="P10" s="9"/>
      <c r="Q10" s="50"/>
      <c r="R10" s="7"/>
      <c r="S10" s="50"/>
      <c r="T10" s="11"/>
      <c r="U10" s="11"/>
      <c r="V10" s="11"/>
      <c r="W10" s="58"/>
      <c r="X10" s="58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</row>
    <row r="11" spans="1:38" s="2" customFormat="1" ht="16.5" thickBot="1">
      <c r="A11" s="1"/>
      <c r="B11" s="1"/>
      <c r="C11" s="9" t="s">
        <v>5</v>
      </c>
      <c r="D11" s="10">
        <v>3</v>
      </c>
      <c r="E11" s="27" t="str">
        <f>IF($E$4&lt;15,"FALSCH",IF($F$4=20,IF($G$7=3,$H$7,IF($G$9=3,$H$9,IF($G$11=3,$H$11,IF($G$13=3,$H$13,IF($G$15=3,$H$15,#REF!)))))))</f>
        <v>FALSCH</v>
      </c>
      <c r="F11" s="11"/>
      <c r="G11" s="12">
        <f>RANK(Z11,$Z$7:$Z$16)</f>
        <v>1</v>
      </c>
      <c r="H11" s="52"/>
      <c r="I11" s="13">
        <f>SUM(I28:I30,K44:K46,K52:K54,K36:K38)</f>
        <v>0</v>
      </c>
      <c r="J11" s="9" t="s">
        <v>6</v>
      </c>
      <c r="K11" s="13">
        <f>SUM(I36:I38,I52:I54,I44:I46,K28:K30)</f>
        <v>0</v>
      </c>
      <c r="L11" s="14">
        <f>I11-K11</f>
        <v>0</v>
      </c>
      <c r="M11" s="16"/>
      <c r="N11" s="9">
        <f>SUM(N29,P45,P53,P37)</f>
        <v>0</v>
      </c>
      <c r="O11" s="9" t="s">
        <v>6</v>
      </c>
      <c r="P11" s="9">
        <f>SUM(P29,N45,N53,N37)</f>
        <v>0</v>
      </c>
      <c r="Q11" s="55"/>
      <c r="R11" s="179">
        <f>SUM(R28,T44,T52,T36)</f>
        <v>0</v>
      </c>
      <c r="S11" s="60" t="s">
        <v>6</v>
      </c>
      <c r="T11" s="179">
        <f>SUM(T28,R44,R52,R36)</f>
        <v>0</v>
      </c>
      <c r="U11" s="54"/>
      <c r="V11" s="11"/>
      <c r="W11" s="58"/>
      <c r="X11" s="58" t="s">
        <v>17</v>
      </c>
      <c r="Y11" s="1">
        <f>R11+((100+AA11)/1000)+(N11/1000000)+((100+L11)/1000000000)+(I11/1000000000000)</f>
        <v>0.10000010000000001</v>
      </c>
      <c r="Z11" s="1">
        <f>IF(Y11=Y7,Y11+X45,IF(Y11=Y9,Y11+X37,IF(Y11=Y13,Y11+W29,IF(Y11=Y15,Y11+X53,Y11))))</f>
        <v>0.10000010000000001</v>
      </c>
      <c r="AA11" s="1">
        <f>N11-P11</f>
        <v>0</v>
      </c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</row>
    <row r="12" spans="1:38" s="2" customFormat="1" ht="2.25" customHeight="1" thickBot="1">
      <c r="A12" s="1"/>
      <c r="B12" s="1"/>
      <c r="C12" s="9"/>
      <c r="D12" s="10"/>
      <c r="E12" s="11"/>
      <c r="F12" s="11"/>
      <c r="G12" s="12"/>
      <c r="H12" s="35"/>
      <c r="I12" s="13"/>
      <c r="J12" s="9"/>
      <c r="K12" s="13"/>
      <c r="L12" s="16"/>
      <c r="M12" s="16"/>
      <c r="N12" s="9"/>
      <c r="O12" s="9"/>
      <c r="P12" s="9"/>
      <c r="Q12" s="50"/>
      <c r="R12" s="7"/>
      <c r="S12" s="50"/>
      <c r="T12" s="11"/>
      <c r="U12" s="11"/>
      <c r="V12" s="11"/>
      <c r="W12" s="58"/>
      <c r="X12" s="58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</row>
    <row r="13" spans="1:38" s="2" customFormat="1" ht="16.5" thickBot="1">
      <c r="A13" s="1"/>
      <c r="B13" s="1"/>
      <c r="C13" s="9" t="s">
        <v>5</v>
      </c>
      <c r="D13" s="10">
        <v>4</v>
      </c>
      <c r="E13" s="27" t="str">
        <f>IF($E$4&lt;15,"FALSCH",IF($F$4=20,IF($G$7=4,$H$7,IF($G$9=4,$H$9,IF($G$11=4,$H$11,IF($G$13=4,$H$13,IF($G$15=4,$H$15,#REF!)))))))</f>
        <v>FALSCH</v>
      </c>
      <c r="F13" s="11"/>
      <c r="G13" s="12">
        <f>RANK(Z13,$Z$7:$Z$16)</f>
        <v>1</v>
      </c>
      <c r="H13" s="52"/>
      <c r="I13" s="13">
        <f>SUM(K28:K30,K56:K58,I40:I42,K48:K50)</f>
        <v>0</v>
      </c>
      <c r="J13" s="9" t="s">
        <v>6</v>
      </c>
      <c r="K13" s="13">
        <f>SUM(I28:I30,I56:I58,K40:K42,I48:I50)</f>
        <v>0</v>
      </c>
      <c r="L13" s="14">
        <f>I13-K13</f>
        <v>0</v>
      </c>
      <c r="M13" s="16"/>
      <c r="N13" s="9">
        <f>SUM(P29,P57,N41,P49,)</f>
        <v>0</v>
      </c>
      <c r="O13" s="9" t="s">
        <v>6</v>
      </c>
      <c r="P13" s="9">
        <f>SUM(N49,P41,N57,N29)</f>
        <v>0</v>
      </c>
      <c r="Q13" s="55"/>
      <c r="R13" s="179">
        <f>SUM(T28,T56,R40,T48,)</f>
        <v>0</v>
      </c>
      <c r="S13" s="60" t="s">
        <v>6</v>
      </c>
      <c r="T13" s="179">
        <f>SUM(R28,R56,R48,T40)</f>
        <v>0</v>
      </c>
      <c r="U13" s="54"/>
      <c r="V13" s="11"/>
      <c r="W13" s="58"/>
      <c r="X13" s="58" t="s">
        <v>18</v>
      </c>
      <c r="Y13" s="1">
        <f>R13+((100+AA13)/1000)+(N13/1000000)+((100+L13)/1000000000)+(I13/1000000000000)</f>
        <v>0.10000010000000001</v>
      </c>
      <c r="Z13" s="1">
        <f>IF(Y13=Y7,Y13+X57,IF(Y13=Y9,Y13+X49,IF(Y13=Y11,Y13+X29,IF(Y13=Y15,Y13+W41,Y13))))</f>
        <v>0.10000010000000001</v>
      </c>
      <c r="AA13" s="1">
        <f>N13-P13</f>
        <v>0</v>
      </c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</row>
    <row r="14" spans="1:38" s="2" customFormat="1" ht="2.25" customHeight="1" thickBot="1">
      <c r="A14" s="1"/>
      <c r="B14" s="1"/>
      <c r="C14" s="9" t="s">
        <v>5</v>
      </c>
      <c r="D14" s="10"/>
      <c r="E14" s="11"/>
      <c r="F14" s="11"/>
      <c r="G14" s="12"/>
      <c r="H14" s="35"/>
      <c r="I14" s="13"/>
      <c r="J14" s="9"/>
      <c r="K14" s="13"/>
      <c r="L14" s="16"/>
      <c r="M14" s="16"/>
      <c r="N14" s="9"/>
      <c r="O14" s="9"/>
      <c r="P14" s="9"/>
      <c r="Q14" s="50"/>
      <c r="R14" s="7"/>
      <c r="S14" s="50"/>
      <c r="T14" s="11"/>
      <c r="U14" s="11"/>
      <c r="V14" s="11"/>
      <c r="W14" s="58"/>
      <c r="X14" s="58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</row>
    <row r="15" spans="1:38" s="2" customFormat="1" ht="16.5" thickBot="1">
      <c r="A15" s="1"/>
      <c r="B15" s="1"/>
      <c r="C15" s="9" t="s">
        <v>5</v>
      </c>
      <c r="D15" s="10">
        <v>5</v>
      </c>
      <c r="E15" s="27" t="str">
        <f>IF($E$4&lt;15,"FALSCH",IF($F$4=20,IF($G$7=5,$H$7,IF($G$9=5,$H$9,IF($G$11=5,$H$11,IF($G$13=5,$H$13,IF($G$15=5,$H$15,#REF!)))))))</f>
        <v>FALSCH</v>
      </c>
      <c r="F15" s="11"/>
      <c r="G15" s="12">
        <f>RANK(Z15,$Z$7:$Z$16)</f>
        <v>1</v>
      </c>
      <c r="H15" s="52"/>
      <c r="I15" s="13">
        <f>SUM(K60:K62,K40:K42,I52:I54,K32:K34)</f>
        <v>0</v>
      </c>
      <c r="J15" s="9" t="s">
        <v>6</v>
      </c>
      <c r="K15" s="13">
        <f>SUM(I32:I34,K52:K54,I40:I42,I60:I62)</f>
        <v>0</v>
      </c>
      <c r="L15" s="14">
        <f>I15-K15</f>
        <v>0</v>
      </c>
      <c r="M15" s="16"/>
      <c r="N15" s="9">
        <f>SUM(P61,P41,N53,P33)</f>
        <v>0</v>
      </c>
      <c r="O15" s="9"/>
      <c r="P15" s="9">
        <f>SUM(P61,P61,N61,N41,P53,N33)</f>
        <v>0</v>
      </c>
      <c r="Q15" s="55"/>
      <c r="R15" s="179">
        <f>SUM(,T60,T40,R52,T32)</f>
        <v>0</v>
      </c>
      <c r="S15" s="60" t="s">
        <v>6</v>
      </c>
      <c r="T15" s="179">
        <f>SUM(,R60,R40,T52,R32)</f>
        <v>0</v>
      </c>
      <c r="U15" s="54"/>
      <c r="V15" s="11"/>
      <c r="W15" s="58"/>
      <c r="X15" s="58" t="s">
        <v>19</v>
      </c>
      <c r="Y15" s="1">
        <f>R15+((100+AA15)/1000)+(N15/1000000)+((100+L15)/1000000000)+(I15/1000000000000)</f>
        <v>0.10000010000000001</v>
      </c>
      <c r="Z15" s="1">
        <f>IF(Y15=Y7,Y15+X33,IF(Y15=Y9,Y15+X61,IF(Y15=Y11,Y15+W53,IF(Y15=Y13,Y15+X41,Y15))))</f>
        <v>0.10000010000000001</v>
      </c>
      <c r="AA15" s="1">
        <f>N15-P15</f>
        <v>0</v>
      </c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</row>
    <row r="16" spans="1:38" s="2" customFormat="1" ht="2.25" customHeight="1">
      <c r="A16" s="1"/>
      <c r="B16" s="1"/>
      <c r="C16" s="9"/>
      <c r="D16" s="10"/>
      <c r="E16" s="11"/>
      <c r="F16" s="11"/>
      <c r="G16" s="12"/>
      <c r="H16" s="180"/>
      <c r="I16" s="13"/>
      <c r="J16" s="9"/>
      <c r="K16" s="13"/>
      <c r="L16" s="16"/>
      <c r="M16" s="16"/>
      <c r="N16" s="9"/>
      <c r="O16" s="9"/>
      <c r="P16" s="9"/>
      <c r="Q16" s="50"/>
      <c r="R16" s="7"/>
      <c r="S16" s="50"/>
      <c r="T16" s="11"/>
      <c r="U16" s="11"/>
      <c r="V16" s="11"/>
      <c r="W16" s="58"/>
      <c r="X16" s="58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</row>
    <row r="17" spans="1:38" s="2" customFormat="1" ht="3" customHeight="1" thickBot="1">
      <c r="A17" s="1"/>
      <c r="B17" s="1"/>
      <c r="C17" s="11"/>
      <c r="D17" s="17"/>
      <c r="E17" s="31"/>
      <c r="F17" s="11"/>
      <c r="G17" s="12"/>
      <c r="H17" s="32"/>
      <c r="I17" s="11"/>
      <c r="J17" s="11"/>
      <c r="K17" s="11"/>
      <c r="L17" s="16"/>
      <c r="M17" s="16"/>
      <c r="N17" s="18"/>
      <c r="O17" s="18"/>
      <c r="P17" s="18"/>
      <c r="Q17" s="50"/>
      <c r="R17" s="7"/>
      <c r="S17" s="50"/>
      <c r="T17" s="50"/>
      <c r="U17" s="11"/>
      <c r="V17" s="11"/>
      <c r="W17" s="58"/>
      <c r="X17" s="58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</row>
    <row r="18" spans="1:38" s="2" customFormat="1" ht="17.25" customHeight="1" thickBot="1" thickTop="1">
      <c r="A18" s="1"/>
      <c r="B18" s="1"/>
      <c r="C18" s="1"/>
      <c r="D18" s="1"/>
      <c r="E18" s="4" t="s">
        <v>23</v>
      </c>
      <c r="F18" s="190" t="str">
        <f>F3</f>
        <v>A</v>
      </c>
      <c r="G18" s="63"/>
      <c r="H18" s="32"/>
      <c r="I18" s="201" t="s">
        <v>7</v>
      </c>
      <c r="J18" s="202"/>
      <c r="K18" s="203"/>
      <c r="L18" s="16"/>
      <c r="M18" s="16"/>
      <c r="N18" s="18"/>
      <c r="O18" s="18"/>
      <c r="P18" s="18"/>
      <c r="Q18" s="50"/>
      <c r="R18" s="7"/>
      <c r="S18" s="50"/>
      <c r="T18" s="50"/>
      <c r="U18" s="11"/>
      <c r="V18" s="11"/>
      <c r="W18" s="58"/>
      <c r="X18" s="58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</row>
    <row r="19" spans="1:38" s="2" customFormat="1" ht="5.25" customHeight="1" thickBot="1" thickTop="1">
      <c r="A19" s="1"/>
      <c r="B19" s="1"/>
      <c r="C19" s="11"/>
      <c r="D19" s="15"/>
      <c r="E19" s="1"/>
      <c r="F19" s="1"/>
      <c r="G19" s="1"/>
      <c r="H19" s="11"/>
      <c r="I19" s="33" t="s">
        <v>8</v>
      </c>
      <c r="J19" s="34"/>
      <c r="K19" s="33" t="s">
        <v>8</v>
      </c>
      <c r="L19" s="19"/>
      <c r="M19" s="19"/>
      <c r="N19" s="11"/>
      <c r="O19" s="11"/>
      <c r="P19" s="11"/>
      <c r="Q19" s="50"/>
      <c r="R19" s="7"/>
      <c r="S19" s="50"/>
      <c r="T19" s="50"/>
      <c r="U19" s="11"/>
      <c r="V19" s="11"/>
      <c r="W19" s="58"/>
      <c r="X19" s="58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</row>
    <row r="20" spans="1:38" s="2" customFormat="1" ht="13.5" thickBot="1">
      <c r="A20" s="1"/>
      <c r="B20" s="1"/>
      <c r="C20" s="21" t="s">
        <v>9</v>
      </c>
      <c r="D20" s="23"/>
      <c r="E20" s="79" t="s">
        <v>10</v>
      </c>
      <c r="F20" s="23"/>
      <c r="G20" s="79" t="s">
        <v>10</v>
      </c>
      <c r="H20" s="22" t="s">
        <v>11</v>
      </c>
      <c r="I20" s="21" t="s">
        <v>12</v>
      </c>
      <c r="J20" s="23"/>
      <c r="K20" s="21" t="s">
        <v>12</v>
      </c>
      <c r="L20" s="24"/>
      <c r="M20" s="67"/>
      <c r="N20" s="24" t="s">
        <v>13</v>
      </c>
      <c r="O20" s="24"/>
      <c r="P20" s="24" t="s">
        <v>13</v>
      </c>
      <c r="Q20" s="76"/>
      <c r="R20" s="77" t="s">
        <v>24</v>
      </c>
      <c r="S20" s="76"/>
      <c r="T20" s="78" t="s">
        <v>24</v>
      </c>
      <c r="U20" s="11"/>
      <c r="V20" s="11"/>
      <c r="W20" s="58"/>
      <c r="X20" s="58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</row>
    <row r="21" spans="1:38" s="2" customFormat="1" ht="3" customHeight="1" thickBot="1">
      <c r="A21" s="1"/>
      <c r="B21" s="1"/>
      <c r="C21" s="74"/>
      <c r="D21" s="36"/>
      <c r="E21" s="75"/>
      <c r="F21" s="36"/>
      <c r="G21" s="75"/>
      <c r="H21" s="31"/>
      <c r="I21" s="74"/>
      <c r="J21" s="36"/>
      <c r="K21" s="74"/>
      <c r="L21" s="47"/>
      <c r="M21" s="47"/>
      <c r="N21" s="47"/>
      <c r="O21" s="47"/>
      <c r="P21" s="47"/>
      <c r="Q21" s="80"/>
      <c r="R21" s="81"/>
      <c r="S21" s="80"/>
      <c r="T21" s="82"/>
      <c r="U21" s="11"/>
      <c r="V21" s="11"/>
      <c r="W21" s="58"/>
      <c r="X21" s="58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</row>
    <row r="22" spans="1:38" s="2" customFormat="1" ht="3.75" customHeight="1" thickBot="1" thickTop="1">
      <c r="A22" s="1"/>
      <c r="B22" s="1"/>
      <c r="C22" s="44"/>
      <c r="D22" s="45"/>
      <c r="E22" s="46"/>
      <c r="F22" s="45"/>
      <c r="G22" s="46"/>
      <c r="H22" s="46"/>
      <c r="I22" s="74"/>
      <c r="J22" s="36"/>
      <c r="K22" s="74"/>
      <c r="L22" s="47"/>
      <c r="M22" s="47"/>
      <c r="N22" s="83"/>
      <c r="O22" s="83"/>
      <c r="P22" s="83"/>
      <c r="Q22" s="50"/>
      <c r="R22" s="7"/>
      <c r="S22" s="50"/>
      <c r="T22" s="50"/>
      <c r="U22" s="39"/>
      <c r="V22" s="39"/>
      <c r="W22" s="58"/>
      <c r="X22" s="58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</row>
    <row r="23" spans="1:38" s="2" customFormat="1" ht="3" customHeight="1" thickBot="1" thickTop="1">
      <c r="A23" s="1"/>
      <c r="B23" s="1"/>
      <c r="C23" s="74"/>
      <c r="D23" s="36"/>
      <c r="E23" s="75"/>
      <c r="F23" s="36"/>
      <c r="G23" s="75"/>
      <c r="H23" s="31"/>
      <c r="I23" s="74"/>
      <c r="J23" s="36"/>
      <c r="K23" s="74"/>
      <c r="L23" s="47"/>
      <c r="M23" s="47"/>
      <c r="N23" s="47"/>
      <c r="O23" s="47"/>
      <c r="P23" s="47"/>
      <c r="Q23" s="50"/>
      <c r="R23" s="7"/>
      <c r="S23" s="50"/>
      <c r="T23" s="50"/>
      <c r="U23" s="11"/>
      <c r="V23" s="11"/>
      <c r="W23" s="58"/>
      <c r="X23" s="58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</row>
    <row r="24" spans="1:38" s="2" customFormat="1" ht="13.5" customHeight="1" thickBot="1" thickTop="1">
      <c r="A24" s="1"/>
      <c r="B24" s="1"/>
      <c r="C24" s="40"/>
      <c r="D24" s="41"/>
      <c r="E24" s="204">
        <f>H7</f>
        <v>0</v>
      </c>
      <c r="F24" s="41"/>
      <c r="G24" s="204">
        <f>H9</f>
        <v>0</v>
      </c>
      <c r="H24" s="244"/>
      <c r="I24" s="25"/>
      <c r="J24" s="26" t="s">
        <v>6</v>
      </c>
      <c r="K24" s="25"/>
      <c r="L24" s="72"/>
      <c r="M24" s="47"/>
      <c r="N24" s="84"/>
      <c r="O24" s="84"/>
      <c r="P24" s="84"/>
      <c r="Q24" s="50"/>
      <c r="R24" s="222">
        <f>IF(N25&gt;P25,2,0)</f>
        <v>0</v>
      </c>
      <c r="S24" s="64"/>
      <c r="T24" s="231">
        <f>IF(P25&gt;N25,2,0)</f>
        <v>0</v>
      </c>
      <c r="U24" s="38">
        <f>IF(I24="","",IF(I24&gt;K24,1,0))</f>
      </c>
      <c r="V24" s="38">
        <f>IF(K24="","",IF(K24&gt;I24,1,0))</f>
      </c>
      <c r="W24" s="59"/>
      <c r="X24" s="59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</row>
    <row r="25" spans="1:38" s="2" customFormat="1" ht="13.5" customHeight="1" thickBot="1">
      <c r="A25" s="1"/>
      <c r="B25" s="1"/>
      <c r="C25" s="189">
        <v>1</v>
      </c>
      <c r="D25" s="48">
        <v>1</v>
      </c>
      <c r="E25" s="205"/>
      <c r="F25" s="48">
        <v>2</v>
      </c>
      <c r="G25" s="205"/>
      <c r="H25" s="245"/>
      <c r="I25" s="25"/>
      <c r="J25" s="26" t="s">
        <v>6</v>
      </c>
      <c r="K25" s="25"/>
      <c r="L25" s="70"/>
      <c r="M25" s="69"/>
      <c r="N25" s="68">
        <f>IF(Y25=0,"",SUM(U24:U26))</f>
      </c>
      <c r="O25" s="26" t="s">
        <v>6</v>
      </c>
      <c r="P25" s="68">
        <f>IF(Y25=0,"",SUM(V24:V26))</f>
      </c>
      <c r="Q25" s="50"/>
      <c r="R25" s="223"/>
      <c r="S25" s="65" t="s">
        <v>6</v>
      </c>
      <c r="T25" s="232"/>
      <c r="U25" s="38">
        <f>IF(I25="","",IF(I25&gt;K25,1,0))</f>
      </c>
      <c r="V25" s="38">
        <f>IF(K25="","",IF(K25&gt;I25,1,0))</f>
      </c>
      <c r="W25" s="59">
        <f>R24/1000000000000000</f>
        <v>0</v>
      </c>
      <c r="X25" s="59">
        <f>T24/1000000000000000</f>
        <v>0</v>
      </c>
      <c r="Y25" s="1">
        <f>COUNT(I24:I26,K24:K26)</f>
        <v>0</v>
      </c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</row>
    <row r="26" spans="1:38" s="2" customFormat="1" ht="13.5" customHeight="1" thickBot="1">
      <c r="A26" s="1"/>
      <c r="B26" s="1"/>
      <c r="C26" s="42"/>
      <c r="D26" s="43"/>
      <c r="E26" s="206"/>
      <c r="F26" s="43"/>
      <c r="G26" s="206"/>
      <c r="H26" s="246"/>
      <c r="I26" s="25"/>
      <c r="J26" s="26" t="s">
        <v>6</v>
      </c>
      <c r="K26" s="25"/>
      <c r="L26" s="71"/>
      <c r="M26" s="47"/>
      <c r="N26" s="36"/>
      <c r="O26" s="36"/>
      <c r="P26" s="36"/>
      <c r="Q26" s="50"/>
      <c r="R26" s="224"/>
      <c r="S26" s="66"/>
      <c r="T26" s="233"/>
      <c r="U26" s="39">
        <f>IF(I26="","",IF(I26&gt;K26,1,0))</f>
      </c>
      <c r="V26" s="39">
        <f>IF(K26="","",IF(K26&gt;I26,1,0))</f>
      </c>
      <c r="W26" s="58"/>
      <c r="X26" s="58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</row>
    <row r="27" spans="1:38" s="2" customFormat="1" ht="3.75" customHeight="1" thickBot="1" thickTop="1">
      <c r="A27" s="1"/>
      <c r="B27" s="1"/>
      <c r="C27" s="44"/>
      <c r="D27" s="45"/>
      <c r="E27" s="46"/>
      <c r="F27" s="45"/>
      <c r="G27" s="46"/>
      <c r="H27" s="46"/>
      <c r="I27" s="74"/>
      <c r="J27" s="36"/>
      <c r="K27" s="74"/>
      <c r="L27" s="47"/>
      <c r="M27" s="47"/>
      <c r="N27" s="73"/>
      <c r="O27" s="73"/>
      <c r="P27" s="73"/>
      <c r="Q27" s="50"/>
      <c r="R27" s="7"/>
      <c r="S27" s="50"/>
      <c r="T27" s="50"/>
      <c r="U27" s="39"/>
      <c r="V27" s="39"/>
      <c r="W27" s="58"/>
      <c r="X27" s="58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</row>
    <row r="28" spans="1:38" s="2" customFormat="1" ht="13.5" customHeight="1" thickBot="1" thickTop="1">
      <c r="A28" s="1"/>
      <c r="B28" s="1"/>
      <c r="C28" s="40"/>
      <c r="D28" s="41"/>
      <c r="E28" s="204">
        <f>H11</f>
        <v>0</v>
      </c>
      <c r="F28" s="41"/>
      <c r="G28" s="204">
        <f>H13</f>
        <v>0</v>
      </c>
      <c r="H28" s="244"/>
      <c r="I28" s="25"/>
      <c r="J28" s="26" t="s">
        <v>6</v>
      </c>
      <c r="K28" s="25"/>
      <c r="L28" s="72"/>
      <c r="M28" s="47"/>
      <c r="N28" s="36"/>
      <c r="O28" s="36"/>
      <c r="P28" s="36"/>
      <c r="Q28" s="50"/>
      <c r="R28" s="222">
        <f>IF(N29&gt;P29,2,0)</f>
        <v>0</v>
      </c>
      <c r="S28" s="64"/>
      <c r="T28" s="231">
        <f>IF(P29&gt;N29,2,0)</f>
        <v>0</v>
      </c>
      <c r="U28" s="38">
        <f>IF(I28="","",IF(I28&gt;K28,1,0))</f>
      </c>
      <c r="V28" s="38">
        <f>IF(K28="","",IF(K28&gt;I28,1,0))</f>
      </c>
      <c r="W28" s="59"/>
      <c r="X28" s="59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</row>
    <row r="29" spans="1:38" s="2" customFormat="1" ht="16.5" thickBot="1">
      <c r="A29" s="1"/>
      <c r="B29" s="1"/>
      <c r="C29" s="189">
        <v>2</v>
      </c>
      <c r="D29" s="48">
        <v>3</v>
      </c>
      <c r="E29" s="205"/>
      <c r="F29" s="48">
        <v>4</v>
      </c>
      <c r="G29" s="205"/>
      <c r="H29" s="245"/>
      <c r="I29" s="25"/>
      <c r="J29" s="26" t="s">
        <v>6</v>
      </c>
      <c r="K29" s="25"/>
      <c r="L29" s="70"/>
      <c r="M29" s="69"/>
      <c r="N29" s="68">
        <f>IF(Y29=0,"",SUM(U28:U30))</f>
      </c>
      <c r="O29" s="26" t="s">
        <v>6</v>
      </c>
      <c r="P29" s="68">
        <f>IF(Y29=0,"",SUM(V28:V30))</f>
      </c>
      <c r="Q29" s="50"/>
      <c r="R29" s="223"/>
      <c r="S29" s="65" t="s">
        <v>6</v>
      </c>
      <c r="T29" s="232"/>
      <c r="U29" s="61">
        <f>IF(I29="","",IF(I29&gt;K29,1,0))</f>
      </c>
      <c r="V29" s="38">
        <f>IF(K29="","",IF(K29&gt;I29,1,0))</f>
      </c>
      <c r="W29" s="59">
        <f>R28/1000000000000000</f>
        <v>0</v>
      </c>
      <c r="X29" s="59">
        <f>T28/1000000000000000</f>
        <v>0</v>
      </c>
      <c r="Y29" s="1">
        <f>COUNT(I28:I30,K28:K30)</f>
        <v>0</v>
      </c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</row>
    <row r="30" spans="1:38" s="2" customFormat="1" ht="13.5" customHeight="1" thickBot="1">
      <c r="A30" s="1"/>
      <c r="B30" s="1"/>
      <c r="C30" s="42"/>
      <c r="D30" s="43"/>
      <c r="E30" s="206"/>
      <c r="F30" s="43"/>
      <c r="G30" s="206"/>
      <c r="H30" s="246"/>
      <c r="I30" s="25"/>
      <c r="J30" s="26" t="s">
        <v>6</v>
      </c>
      <c r="K30" s="25"/>
      <c r="L30" s="71"/>
      <c r="M30" s="47"/>
      <c r="N30" s="36"/>
      <c r="O30" s="36"/>
      <c r="P30" s="36"/>
      <c r="Q30" s="50"/>
      <c r="R30" s="224"/>
      <c r="S30" s="66"/>
      <c r="T30" s="233"/>
      <c r="U30" s="39">
        <f>IF(I30="","",IF(I30&gt;K30,1,0))</f>
      </c>
      <c r="V30" s="39">
        <f>IF(K30="","",IF(K30&gt;I30,1,0))</f>
      </c>
      <c r="W30" s="58"/>
      <c r="X30" s="58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</row>
    <row r="31" spans="1:38" s="2" customFormat="1" ht="3.75" customHeight="1" thickBot="1" thickTop="1">
      <c r="A31" s="1"/>
      <c r="B31" s="1"/>
      <c r="C31" s="44"/>
      <c r="D31" s="45"/>
      <c r="E31" s="46"/>
      <c r="F31" s="45"/>
      <c r="G31" s="46"/>
      <c r="H31" s="46"/>
      <c r="I31" s="74"/>
      <c r="J31" s="36"/>
      <c r="K31" s="74"/>
      <c r="L31" s="47"/>
      <c r="M31" s="47"/>
      <c r="N31" s="73"/>
      <c r="O31" s="73"/>
      <c r="P31" s="73"/>
      <c r="Q31" s="50"/>
      <c r="R31" s="7"/>
      <c r="S31" s="50"/>
      <c r="T31" s="50"/>
      <c r="U31" s="39"/>
      <c r="V31" s="39"/>
      <c r="W31" s="58"/>
      <c r="X31" s="58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</row>
    <row r="32" spans="1:38" s="2" customFormat="1" ht="17.25" thickBot="1" thickTop="1">
      <c r="A32" s="1"/>
      <c r="B32" s="1"/>
      <c r="C32" s="40"/>
      <c r="D32" s="41"/>
      <c r="E32" s="204">
        <f>H7</f>
        <v>0</v>
      </c>
      <c r="F32" s="41"/>
      <c r="G32" s="204">
        <f>H15</f>
        <v>0</v>
      </c>
      <c r="H32" s="244"/>
      <c r="I32" s="25"/>
      <c r="J32" s="26" t="s">
        <v>6</v>
      </c>
      <c r="K32" s="25"/>
      <c r="L32" s="72"/>
      <c r="M32" s="47"/>
      <c r="N32" s="36"/>
      <c r="O32" s="36"/>
      <c r="P32" s="36"/>
      <c r="Q32" s="50"/>
      <c r="R32" s="222">
        <f>IF(N33&gt;P33,2,0)</f>
        <v>0</v>
      </c>
      <c r="S32" s="64"/>
      <c r="T32" s="231">
        <f>IF(P33&gt;N33,2,0)</f>
        <v>0</v>
      </c>
      <c r="U32" s="38">
        <f>IF(I32="","",IF(I32&gt;K32,1,0))</f>
      </c>
      <c r="V32" s="38">
        <f>IF(K32="","",IF(K32&gt;I32,1,0))</f>
      </c>
      <c r="W32" s="59"/>
      <c r="X32" s="59"/>
      <c r="Y32" s="1"/>
      <c r="Z32" s="1"/>
      <c r="AA32" s="1"/>
      <c r="AB32" s="1"/>
      <c r="AC32" s="1"/>
      <c r="AD32" s="57"/>
      <c r="AE32" s="1"/>
      <c r="AF32" s="1"/>
      <c r="AG32" s="1"/>
      <c r="AH32" s="1"/>
      <c r="AI32" s="1"/>
      <c r="AJ32" s="1"/>
      <c r="AK32" s="1"/>
      <c r="AL32" s="1"/>
    </row>
    <row r="33" spans="1:38" s="2" customFormat="1" ht="16.5" thickBot="1">
      <c r="A33" s="1"/>
      <c r="B33" s="1"/>
      <c r="C33" s="189">
        <v>3</v>
      </c>
      <c r="D33" s="48">
        <v>1</v>
      </c>
      <c r="E33" s="205"/>
      <c r="F33" s="48">
        <v>5</v>
      </c>
      <c r="G33" s="205"/>
      <c r="H33" s="245"/>
      <c r="I33" s="25"/>
      <c r="J33" s="26" t="s">
        <v>6</v>
      </c>
      <c r="K33" s="25"/>
      <c r="L33" s="70"/>
      <c r="M33" s="69"/>
      <c r="N33" s="68">
        <f>IF(Y33=0,"",SUM(U32:U34))</f>
      </c>
      <c r="O33" s="26" t="s">
        <v>6</v>
      </c>
      <c r="P33" s="68">
        <f>IF(Y33=0,"",SUM(V32:V34))</f>
      </c>
      <c r="Q33" s="50"/>
      <c r="R33" s="223"/>
      <c r="S33" s="65" t="s">
        <v>6</v>
      </c>
      <c r="T33" s="232"/>
      <c r="U33" s="38">
        <f>IF(I33="","",IF(I33&gt;K33,1,0))</f>
      </c>
      <c r="V33" s="38">
        <f>IF(K33="","",IF(K33&gt;I33,1,0))</f>
      </c>
      <c r="W33" s="59">
        <f>R32/1000000000000000</f>
        <v>0</v>
      </c>
      <c r="X33" s="59">
        <f>T32/1000000000000000</f>
        <v>0</v>
      </c>
      <c r="Y33" s="1">
        <f>COUNT(I32:I34,K32:K34)</f>
        <v>0</v>
      </c>
      <c r="Z33" s="1"/>
      <c r="AA33" s="1"/>
      <c r="AB33" s="1"/>
      <c r="AC33" s="1"/>
      <c r="AD33" s="57"/>
      <c r="AE33" s="1"/>
      <c r="AF33" s="1"/>
      <c r="AG33" s="1"/>
      <c r="AH33" s="1"/>
      <c r="AI33" s="1"/>
      <c r="AJ33" s="1"/>
      <c r="AK33" s="1"/>
      <c r="AL33" s="1"/>
    </row>
    <row r="34" spans="1:38" s="2" customFormat="1" ht="13.5" customHeight="1" thickBot="1">
      <c r="A34" s="1"/>
      <c r="B34" s="1"/>
      <c r="C34" s="42"/>
      <c r="D34" s="43"/>
      <c r="E34" s="206"/>
      <c r="F34" s="43"/>
      <c r="G34" s="206"/>
      <c r="H34" s="246"/>
      <c r="I34" s="25"/>
      <c r="J34" s="26" t="s">
        <v>6</v>
      </c>
      <c r="K34" s="25"/>
      <c r="L34" s="71"/>
      <c r="M34" s="47"/>
      <c r="N34" s="36"/>
      <c r="O34" s="36"/>
      <c r="P34" s="36"/>
      <c r="Q34" s="50"/>
      <c r="R34" s="224"/>
      <c r="S34" s="66"/>
      <c r="T34" s="233"/>
      <c r="U34" s="39">
        <f>IF(I34="","",IF(I34&gt;K34,1,0))</f>
      </c>
      <c r="V34" s="39">
        <f>IF(K34="","",IF(K34&gt;I34,1,0))</f>
      </c>
      <c r="W34" s="58"/>
      <c r="X34" s="58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</row>
    <row r="35" spans="1:38" s="2" customFormat="1" ht="3.75" customHeight="1" thickBot="1" thickTop="1">
      <c r="A35" s="1"/>
      <c r="B35" s="1"/>
      <c r="C35" s="44"/>
      <c r="D35" s="45"/>
      <c r="E35" s="46"/>
      <c r="F35" s="45"/>
      <c r="G35" s="46"/>
      <c r="H35" s="46"/>
      <c r="I35" s="74"/>
      <c r="J35" s="36"/>
      <c r="K35" s="74"/>
      <c r="L35" s="47"/>
      <c r="M35" s="47"/>
      <c r="N35" s="73"/>
      <c r="O35" s="73"/>
      <c r="P35" s="73"/>
      <c r="Q35" s="50"/>
      <c r="R35" s="7"/>
      <c r="S35" s="50"/>
      <c r="T35" s="50"/>
      <c r="U35" s="39"/>
      <c r="V35" s="39"/>
      <c r="W35" s="58"/>
      <c r="X35" s="58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</row>
    <row r="36" spans="1:38" s="2" customFormat="1" ht="13.5" customHeight="1" thickBot="1" thickTop="1">
      <c r="A36" s="1"/>
      <c r="B36" s="1"/>
      <c r="C36" s="40"/>
      <c r="D36" s="41"/>
      <c r="E36" s="204">
        <f>H9</f>
        <v>0</v>
      </c>
      <c r="F36" s="41"/>
      <c r="G36" s="204">
        <f>H11</f>
        <v>0</v>
      </c>
      <c r="H36" s="244"/>
      <c r="I36" s="25"/>
      <c r="J36" s="26" t="s">
        <v>6</v>
      </c>
      <c r="K36" s="25"/>
      <c r="L36" s="72"/>
      <c r="M36" s="47"/>
      <c r="N36" s="36"/>
      <c r="O36" s="36"/>
      <c r="P36" s="36"/>
      <c r="Q36" s="50"/>
      <c r="R36" s="222">
        <f>IF(N37&gt;P37,2,0)</f>
        <v>0</v>
      </c>
      <c r="S36" s="64"/>
      <c r="T36" s="231">
        <f>IF(P37&gt;N37,2,0)</f>
        <v>0</v>
      </c>
      <c r="U36" s="38">
        <f>IF(I36="","",IF(I36&gt;K36,1,0))</f>
      </c>
      <c r="V36" s="38">
        <f>IF(K36="","",IF(K36&gt;I36,1,0))</f>
      </c>
      <c r="W36" s="59"/>
      <c r="X36" s="59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</row>
    <row r="37" spans="1:38" s="2" customFormat="1" ht="16.5" thickBot="1">
      <c r="A37" s="1"/>
      <c r="B37" s="1"/>
      <c r="C37" s="189">
        <v>4</v>
      </c>
      <c r="D37" s="48">
        <v>2</v>
      </c>
      <c r="E37" s="205"/>
      <c r="F37" s="48">
        <v>3</v>
      </c>
      <c r="G37" s="205"/>
      <c r="H37" s="245"/>
      <c r="I37" s="25"/>
      <c r="J37" s="26" t="s">
        <v>6</v>
      </c>
      <c r="K37" s="25"/>
      <c r="L37" s="70"/>
      <c r="M37" s="69"/>
      <c r="N37" s="68">
        <f>IF(Y37=0,"",SUM(U36:U38))</f>
      </c>
      <c r="O37" s="26" t="s">
        <v>6</v>
      </c>
      <c r="P37" s="68">
        <f>IF(Y37=0,"",SUM(V36:V38))</f>
      </c>
      <c r="Q37" s="50"/>
      <c r="R37" s="223"/>
      <c r="S37" s="65" t="s">
        <v>6</v>
      </c>
      <c r="T37" s="232"/>
      <c r="U37" s="38">
        <f>IF(I37="","",IF(I37&gt;K37,1,0))</f>
      </c>
      <c r="V37" s="38">
        <f>IF(K37="","",IF(K37&gt;I37,1,0))</f>
      </c>
      <c r="W37" s="59">
        <f>R36/1000000000000000</f>
        <v>0</v>
      </c>
      <c r="X37" s="59">
        <f>T36/1000000000000000</f>
        <v>0</v>
      </c>
      <c r="Y37" s="1">
        <f>COUNT(I36:I38,K36:K38)</f>
        <v>0</v>
      </c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</row>
    <row r="38" spans="1:38" s="2" customFormat="1" ht="13.5" thickBot="1">
      <c r="A38" s="1"/>
      <c r="B38" s="1"/>
      <c r="C38" s="42"/>
      <c r="D38" s="43"/>
      <c r="E38" s="206"/>
      <c r="F38" s="43"/>
      <c r="G38" s="206"/>
      <c r="H38" s="246"/>
      <c r="I38" s="25"/>
      <c r="J38" s="26" t="s">
        <v>6</v>
      </c>
      <c r="K38" s="25"/>
      <c r="L38" s="71"/>
      <c r="M38" s="47"/>
      <c r="N38" s="36"/>
      <c r="O38" s="36"/>
      <c r="P38" s="36"/>
      <c r="Q38" s="50"/>
      <c r="R38" s="224"/>
      <c r="S38" s="66"/>
      <c r="T38" s="233"/>
      <c r="U38" s="39">
        <f>IF(I38="","",IF(I38&gt;K38,1,0))</f>
      </c>
      <c r="V38" s="39">
        <f>IF(K38="","",IF(K38&gt;I38,1,0))</f>
      </c>
      <c r="W38" s="58"/>
      <c r="X38" s="58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</row>
    <row r="39" spans="1:38" s="2" customFormat="1" ht="3.75" customHeight="1" thickBot="1" thickTop="1">
      <c r="A39" s="1"/>
      <c r="B39" s="1"/>
      <c r="C39" s="44"/>
      <c r="D39" s="45"/>
      <c r="E39" s="46"/>
      <c r="F39" s="45"/>
      <c r="G39" s="46"/>
      <c r="H39" s="46"/>
      <c r="I39" s="74"/>
      <c r="J39" s="36"/>
      <c r="K39" s="74"/>
      <c r="L39" s="47"/>
      <c r="M39" s="47"/>
      <c r="N39" s="73"/>
      <c r="O39" s="73"/>
      <c r="P39" s="73"/>
      <c r="Q39" s="50"/>
      <c r="R39" s="7"/>
      <c r="S39" s="50"/>
      <c r="T39" s="50"/>
      <c r="U39" s="39"/>
      <c r="V39" s="39"/>
      <c r="W39" s="58"/>
      <c r="X39" s="58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</row>
    <row r="40" spans="1:38" s="2" customFormat="1" ht="13.5" customHeight="1" thickBot="1" thickTop="1">
      <c r="A40" s="1"/>
      <c r="B40" s="1"/>
      <c r="C40" s="40"/>
      <c r="D40" s="41"/>
      <c r="E40" s="204">
        <f>H13</f>
        <v>0</v>
      </c>
      <c r="F40" s="41"/>
      <c r="G40" s="204">
        <f>H15</f>
        <v>0</v>
      </c>
      <c r="H40" s="244"/>
      <c r="I40" s="25"/>
      <c r="J40" s="26" t="s">
        <v>6</v>
      </c>
      <c r="K40" s="25"/>
      <c r="L40" s="72"/>
      <c r="M40" s="47"/>
      <c r="N40" s="36"/>
      <c r="O40" s="36"/>
      <c r="P40" s="36"/>
      <c r="Q40" s="50"/>
      <c r="R40" s="222">
        <f>IF(N41&gt;P41,2,0)</f>
        <v>0</v>
      </c>
      <c r="S40" s="64"/>
      <c r="T40" s="231">
        <f>IF(P41&gt;N41,2,0)</f>
        <v>0</v>
      </c>
      <c r="U40" s="38">
        <f>IF(I40="","",IF(I40&gt;K40,1,0))</f>
      </c>
      <c r="V40" s="38">
        <f>IF(K40="","",IF(K40&gt;I40,1,0))</f>
      </c>
      <c r="W40" s="59"/>
      <c r="X40" s="59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</row>
    <row r="41" spans="1:38" s="2" customFormat="1" ht="16.5" thickBot="1">
      <c r="A41" s="1"/>
      <c r="B41" s="1"/>
      <c r="C41" s="189">
        <v>5</v>
      </c>
      <c r="D41" s="48">
        <v>4</v>
      </c>
      <c r="E41" s="205"/>
      <c r="F41" s="48">
        <v>5</v>
      </c>
      <c r="G41" s="205"/>
      <c r="H41" s="245"/>
      <c r="I41" s="25"/>
      <c r="J41" s="26" t="s">
        <v>6</v>
      </c>
      <c r="K41" s="25"/>
      <c r="L41" s="70"/>
      <c r="M41" s="69"/>
      <c r="N41" s="68">
        <f>IF(Y41=0,"",SUM(U40:U42))</f>
      </c>
      <c r="O41" s="26" t="s">
        <v>6</v>
      </c>
      <c r="P41" s="68">
        <f>IF(Y41=0,"",SUM(V40:V42))</f>
      </c>
      <c r="Q41" s="50"/>
      <c r="R41" s="223"/>
      <c r="S41" s="65" t="s">
        <v>6</v>
      </c>
      <c r="T41" s="232"/>
      <c r="U41" s="38">
        <f>IF(I41="","",IF(I41&gt;K41,1,0))</f>
      </c>
      <c r="V41" s="38">
        <f>IF(K41="","",IF(K41&gt;I41,1,0))</f>
      </c>
      <c r="W41" s="59">
        <f>R40/1000000000000000</f>
        <v>0</v>
      </c>
      <c r="X41" s="59">
        <f>T40/1000000000000000</f>
        <v>0</v>
      </c>
      <c r="Y41" s="1">
        <f>COUNT(I40:I42,K40:K42)</f>
        <v>0</v>
      </c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</row>
    <row r="42" spans="1:38" s="2" customFormat="1" ht="13.5" thickBot="1">
      <c r="A42" s="1"/>
      <c r="B42" s="1"/>
      <c r="C42" s="42"/>
      <c r="D42" s="43"/>
      <c r="E42" s="206"/>
      <c r="F42" s="43"/>
      <c r="G42" s="206"/>
      <c r="H42" s="246"/>
      <c r="I42" s="25"/>
      <c r="J42" s="26" t="s">
        <v>6</v>
      </c>
      <c r="K42" s="25"/>
      <c r="L42" s="71"/>
      <c r="M42" s="47"/>
      <c r="N42" s="36"/>
      <c r="O42" s="36"/>
      <c r="P42" s="36"/>
      <c r="Q42" s="50"/>
      <c r="R42" s="224"/>
      <c r="S42" s="66"/>
      <c r="T42" s="233"/>
      <c r="U42" s="39">
        <f>IF(I42="","",IF(I42&gt;K42,1,0))</f>
      </c>
      <c r="V42" s="39">
        <f>IF(K42="","",IF(K42&gt;I42,1,0))</f>
      </c>
      <c r="W42" s="58"/>
      <c r="X42" s="58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</row>
    <row r="43" spans="1:38" s="2" customFormat="1" ht="3.75" customHeight="1" thickBot="1" thickTop="1">
      <c r="A43" s="1"/>
      <c r="B43" s="1"/>
      <c r="C43" s="44"/>
      <c r="D43" s="45"/>
      <c r="E43" s="46"/>
      <c r="F43" s="45"/>
      <c r="G43" s="46"/>
      <c r="H43" s="46"/>
      <c r="I43" s="74"/>
      <c r="J43" s="36"/>
      <c r="K43" s="74"/>
      <c r="L43" s="47"/>
      <c r="M43" s="47"/>
      <c r="N43" s="73"/>
      <c r="O43" s="73"/>
      <c r="P43" s="73"/>
      <c r="Q43" s="50"/>
      <c r="R43" s="7"/>
      <c r="S43" s="50"/>
      <c r="T43" s="50"/>
      <c r="U43" s="39"/>
      <c r="V43" s="39"/>
      <c r="W43" s="58"/>
      <c r="X43" s="58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</row>
    <row r="44" spans="1:38" s="2" customFormat="1" ht="13.5" customHeight="1" thickBot="1" thickTop="1">
      <c r="A44" s="1"/>
      <c r="B44" s="1"/>
      <c r="C44" s="40"/>
      <c r="D44" s="41"/>
      <c r="E44" s="204">
        <f>H7</f>
        <v>0</v>
      </c>
      <c r="F44" s="41"/>
      <c r="G44" s="204">
        <f>H11</f>
        <v>0</v>
      </c>
      <c r="H44" s="244"/>
      <c r="I44" s="25"/>
      <c r="J44" s="26" t="s">
        <v>6</v>
      </c>
      <c r="K44" s="25"/>
      <c r="L44" s="72"/>
      <c r="M44" s="47"/>
      <c r="N44" s="36"/>
      <c r="O44" s="36"/>
      <c r="P44" s="36"/>
      <c r="Q44" s="50"/>
      <c r="R44" s="222">
        <f>IF(N45&gt;P45,2,0)</f>
        <v>0</v>
      </c>
      <c r="S44" s="64"/>
      <c r="T44" s="231">
        <f>IF(P45&gt;N45,2,0)</f>
        <v>0</v>
      </c>
      <c r="U44" s="38">
        <f>IF(I44="","",IF(I44&gt;K44,1,0))</f>
      </c>
      <c r="V44" s="38">
        <f>IF(K44="","",IF(K44&gt;I44,1,0))</f>
      </c>
      <c r="W44" s="59"/>
      <c r="X44" s="59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</row>
    <row r="45" spans="1:38" s="2" customFormat="1" ht="16.5" thickBot="1">
      <c r="A45" s="1"/>
      <c r="B45" s="1"/>
      <c r="C45" s="189">
        <v>6</v>
      </c>
      <c r="D45" s="48">
        <v>1</v>
      </c>
      <c r="E45" s="205"/>
      <c r="F45" s="48">
        <v>3</v>
      </c>
      <c r="G45" s="205"/>
      <c r="H45" s="245"/>
      <c r="I45" s="25"/>
      <c r="J45" s="26" t="s">
        <v>6</v>
      </c>
      <c r="K45" s="25"/>
      <c r="L45" s="70"/>
      <c r="M45" s="69"/>
      <c r="N45" s="68">
        <f>IF(Y45=0,"",SUM(U44:U46))</f>
      </c>
      <c r="O45" s="26" t="s">
        <v>6</v>
      </c>
      <c r="P45" s="68">
        <f>IF(Y45=0,"",SUM(V44:V46))</f>
      </c>
      <c r="Q45" s="50"/>
      <c r="R45" s="223"/>
      <c r="S45" s="65" t="s">
        <v>6</v>
      </c>
      <c r="T45" s="232"/>
      <c r="U45" s="38">
        <f>IF(I45="","",IF(I45&gt;K45,1,0))</f>
      </c>
      <c r="V45" s="38">
        <f>IF(K45="","",IF(K45&gt;I45,1,0))</f>
      </c>
      <c r="W45" s="59">
        <f>R44/1000000000000000</f>
        <v>0</v>
      </c>
      <c r="X45" s="59">
        <f>T44/1000000000000000</f>
        <v>0</v>
      </c>
      <c r="Y45" s="1">
        <f>COUNT(I44:I46,K44:K46)</f>
        <v>0</v>
      </c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</row>
    <row r="46" spans="1:38" s="2" customFormat="1" ht="13.5" thickBot="1">
      <c r="A46" s="1"/>
      <c r="B46" s="1"/>
      <c r="C46" s="42"/>
      <c r="D46" s="43"/>
      <c r="E46" s="206"/>
      <c r="F46" s="43"/>
      <c r="G46" s="206"/>
      <c r="H46" s="246"/>
      <c r="I46" s="25"/>
      <c r="J46" s="26" t="s">
        <v>6</v>
      </c>
      <c r="K46" s="25"/>
      <c r="L46" s="71"/>
      <c r="M46" s="47"/>
      <c r="N46" s="36"/>
      <c r="O46" s="36"/>
      <c r="P46" s="36"/>
      <c r="Q46" s="50"/>
      <c r="R46" s="224"/>
      <c r="S46" s="66"/>
      <c r="T46" s="233"/>
      <c r="U46" s="39">
        <f>IF(I46="","",IF(I46&gt;K46,1,0))</f>
      </c>
      <c r="V46" s="39">
        <f>IF(K46="","",IF(K46&gt;I46,1,0))</f>
      </c>
      <c r="W46" s="58"/>
      <c r="X46" s="58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</row>
    <row r="47" spans="1:38" s="2" customFormat="1" ht="3.75" customHeight="1" thickBot="1" thickTop="1">
      <c r="A47" s="1"/>
      <c r="B47" s="1"/>
      <c r="C47" s="44"/>
      <c r="D47" s="45"/>
      <c r="E47" s="46"/>
      <c r="F47" s="45"/>
      <c r="G47" s="46"/>
      <c r="H47" s="46"/>
      <c r="I47" s="74"/>
      <c r="J47" s="36"/>
      <c r="K47" s="74"/>
      <c r="L47" s="47"/>
      <c r="M47" s="47"/>
      <c r="N47" s="73"/>
      <c r="O47" s="73"/>
      <c r="P47" s="73"/>
      <c r="Q47" s="50"/>
      <c r="R47" s="7"/>
      <c r="S47" s="50"/>
      <c r="T47" s="50"/>
      <c r="U47" s="39"/>
      <c r="V47" s="39"/>
      <c r="W47" s="58"/>
      <c r="X47" s="58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</row>
    <row r="48" spans="1:38" s="2" customFormat="1" ht="13.5" customHeight="1" thickBot="1" thickTop="1">
      <c r="A48" s="1"/>
      <c r="B48" s="1"/>
      <c r="C48" s="40"/>
      <c r="D48" s="41"/>
      <c r="E48" s="204">
        <f>H9</f>
        <v>0</v>
      </c>
      <c r="F48" s="41"/>
      <c r="G48" s="204">
        <f>H13</f>
        <v>0</v>
      </c>
      <c r="H48" s="244"/>
      <c r="I48" s="25"/>
      <c r="J48" s="26" t="s">
        <v>6</v>
      </c>
      <c r="K48" s="25"/>
      <c r="L48" s="72"/>
      <c r="M48" s="47"/>
      <c r="N48" s="36"/>
      <c r="O48" s="36"/>
      <c r="P48" s="36"/>
      <c r="Q48" s="50"/>
      <c r="R48" s="222">
        <f>IF(N49&gt;P49,2,0)</f>
        <v>0</v>
      </c>
      <c r="S48" s="64"/>
      <c r="T48" s="231">
        <f>IF(P49&gt;N49,2,0)</f>
        <v>0</v>
      </c>
      <c r="U48" s="38">
        <f>IF(I48="","",IF(I48&gt;K48,1,0))</f>
      </c>
      <c r="V48" s="38">
        <f>IF(K48="","",IF(K48&gt;I48,1,0))</f>
      </c>
      <c r="W48" s="59"/>
      <c r="X48" s="59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</row>
    <row r="49" spans="1:38" s="2" customFormat="1" ht="16.5" thickBot="1">
      <c r="A49" s="1"/>
      <c r="B49" s="1"/>
      <c r="C49" s="189">
        <v>7</v>
      </c>
      <c r="D49" s="48">
        <v>2</v>
      </c>
      <c r="E49" s="205"/>
      <c r="F49" s="48">
        <v>4</v>
      </c>
      <c r="G49" s="205"/>
      <c r="H49" s="245"/>
      <c r="I49" s="25"/>
      <c r="J49" s="26" t="s">
        <v>6</v>
      </c>
      <c r="K49" s="25"/>
      <c r="L49" s="70"/>
      <c r="M49" s="69"/>
      <c r="N49" s="68">
        <f>IF(Y49=0,"",SUM(U48:U50))</f>
      </c>
      <c r="O49" s="26" t="s">
        <v>6</v>
      </c>
      <c r="P49" s="68">
        <f>IF(Y49=0,"",SUM(V48:V50))</f>
      </c>
      <c r="Q49" s="50"/>
      <c r="R49" s="223"/>
      <c r="S49" s="65" t="s">
        <v>6</v>
      </c>
      <c r="T49" s="232"/>
      <c r="U49" s="38">
        <f>IF(I49="","",IF(I49&gt;K49,1,0))</f>
      </c>
      <c r="V49" s="38">
        <f>IF(K49="","",IF(K49&gt;I49,1,0))</f>
      </c>
      <c r="W49" s="59">
        <f>R48/1000000000000000</f>
        <v>0</v>
      </c>
      <c r="X49" s="59">
        <f>T48/1000000000000000</f>
        <v>0</v>
      </c>
      <c r="Y49" s="1">
        <f>COUNT(I48:I50,K48:K50)</f>
        <v>0</v>
      </c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</row>
    <row r="50" spans="1:38" s="2" customFormat="1" ht="13.5" thickBot="1">
      <c r="A50" s="1"/>
      <c r="B50" s="1"/>
      <c r="C50" s="42"/>
      <c r="D50" s="43"/>
      <c r="E50" s="206"/>
      <c r="F50" s="43"/>
      <c r="G50" s="206"/>
      <c r="H50" s="246"/>
      <c r="I50" s="25"/>
      <c r="J50" s="26" t="s">
        <v>6</v>
      </c>
      <c r="K50" s="25"/>
      <c r="L50" s="71"/>
      <c r="M50" s="47"/>
      <c r="N50" s="36"/>
      <c r="O50" s="36"/>
      <c r="P50" s="36"/>
      <c r="Q50" s="50"/>
      <c r="R50" s="224"/>
      <c r="S50" s="66"/>
      <c r="T50" s="233"/>
      <c r="U50" s="39">
        <f>IF(I50="","",IF(I50&gt;K50,1,0))</f>
      </c>
      <c r="V50" s="39">
        <f>IF(K50="","",IF(K50&gt;I50,1,0))</f>
      </c>
      <c r="W50" s="58"/>
      <c r="X50" s="58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</row>
    <row r="51" spans="1:38" s="2" customFormat="1" ht="3.75" customHeight="1" thickBot="1" thickTop="1">
      <c r="A51" s="1"/>
      <c r="B51" s="1"/>
      <c r="C51" s="44"/>
      <c r="D51" s="45"/>
      <c r="E51" s="46"/>
      <c r="F51" s="45"/>
      <c r="G51" s="46"/>
      <c r="H51" s="46"/>
      <c r="I51" s="74"/>
      <c r="J51" s="36"/>
      <c r="K51" s="74"/>
      <c r="L51" s="47"/>
      <c r="M51" s="47"/>
      <c r="N51" s="73"/>
      <c r="O51" s="73"/>
      <c r="P51" s="73"/>
      <c r="Q51" s="50"/>
      <c r="R51" s="7"/>
      <c r="S51" s="50"/>
      <c r="T51" s="50"/>
      <c r="U51" s="39"/>
      <c r="V51" s="39"/>
      <c r="W51" s="58"/>
      <c r="X51" s="58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</row>
    <row r="52" spans="1:38" s="2" customFormat="1" ht="13.5" customHeight="1" thickBot="1" thickTop="1">
      <c r="A52" s="1"/>
      <c r="B52" s="1"/>
      <c r="C52" s="40"/>
      <c r="D52" s="41"/>
      <c r="E52" s="204">
        <f>H15</f>
        <v>0</v>
      </c>
      <c r="F52" s="41"/>
      <c r="G52" s="204">
        <f>H11</f>
        <v>0</v>
      </c>
      <c r="H52" s="244"/>
      <c r="I52" s="25"/>
      <c r="J52" s="26" t="s">
        <v>6</v>
      </c>
      <c r="K52" s="25"/>
      <c r="L52" s="72"/>
      <c r="M52" s="47"/>
      <c r="N52" s="36"/>
      <c r="O52" s="36"/>
      <c r="P52" s="36"/>
      <c r="Q52" s="50"/>
      <c r="R52" s="222">
        <f>IF(N53&gt;P53,2,0)</f>
        <v>0</v>
      </c>
      <c r="S52" s="64"/>
      <c r="T52" s="231">
        <f>IF(P53&gt;N53,2,0)</f>
        <v>0</v>
      </c>
      <c r="U52" s="38">
        <f>IF(I52="","",IF(I52&gt;K52,1,0))</f>
      </c>
      <c r="V52" s="38">
        <f>IF(K52="","",IF(K52&gt;I52,1,0))</f>
      </c>
      <c r="W52" s="59"/>
      <c r="X52" s="59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</row>
    <row r="53" spans="1:38" s="2" customFormat="1" ht="16.5" thickBot="1">
      <c r="A53" s="1"/>
      <c r="B53" s="1"/>
      <c r="C53" s="189">
        <v>8</v>
      </c>
      <c r="D53" s="48">
        <v>5</v>
      </c>
      <c r="E53" s="205"/>
      <c r="F53" s="48">
        <v>3</v>
      </c>
      <c r="G53" s="205"/>
      <c r="H53" s="245"/>
      <c r="I53" s="25"/>
      <c r="J53" s="26" t="s">
        <v>6</v>
      </c>
      <c r="K53" s="25"/>
      <c r="L53" s="70"/>
      <c r="M53" s="69"/>
      <c r="N53" s="68">
        <f>IF(Y53=0,"",SUM(U52:U54))</f>
      </c>
      <c r="O53" s="26" t="s">
        <v>6</v>
      </c>
      <c r="P53" s="68">
        <f>IF(Y53=0,"",SUM(V52:V54))</f>
      </c>
      <c r="Q53" s="50"/>
      <c r="R53" s="223"/>
      <c r="S53" s="65" t="s">
        <v>6</v>
      </c>
      <c r="T53" s="232"/>
      <c r="U53" s="38">
        <f>IF(I53="","",IF(I53&gt;K53,1,0))</f>
      </c>
      <c r="V53" s="38">
        <f>IF(K53="","",IF(K53&gt;I53,1,0))</f>
      </c>
      <c r="W53" s="59">
        <f>R52/1000000000000000</f>
        <v>0</v>
      </c>
      <c r="X53" s="59">
        <f>T52/1000000000000000</f>
        <v>0</v>
      </c>
      <c r="Y53" s="1">
        <f>COUNT(I52:I54,K52:K54)</f>
        <v>0</v>
      </c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</row>
    <row r="54" spans="1:38" s="2" customFormat="1" ht="13.5" thickBot="1">
      <c r="A54" s="1"/>
      <c r="B54" s="1"/>
      <c r="C54" s="42"/>
      <c r="D54" s="43"/>
      <c r="E54" s="206"/>
      <c r="F54" s="43"/>
      <c r="G54" s="206"/>
      <c r="H54" s="246"/>
      <c r="I54" s="25"/>
      <c r="J54" s="26" t="s">
        <v>6</v>
      </c>
      <c r="K54" s="25"/>
      <c r="L54" s="71"/>
      <c r="M54" s="47"/>
      <c r="N54" s="36"/>
      <c r="O54" s="36"/>
      <c r="P54" s="36"/>
      <c r="Q54" s="50"/>
      <c r="R54" s="224"/>
      <c r="S54" s="66"/>
      <c r="T54" s="233"/>
      <c r="U54" s="39">
        <f>IF(I54="","",IF(I54&gt;K54,1,0))</f>
      </c>
      <c r="V54" s="39">
        <f>IF(K54="","",IF(K54&gt;I54,1,0))</f>
      </c>
      <c r="W54" s="58"/>
      <c r="X54" s="58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</row>
    <row r="55" spans="1:38" s="2" customFormat="1" ht="3.75" customHeight="1" thickBot="1" thickTop="1">
      <c r="A55" s="1"/>
      <c r="B55" s="1"/>
      <c r="C55" s="44"/>
      <c r="D55" s="45"/>
      <c r="E55" s="46"/>
      <c r="F55" s="45"/>
      <c r="G55" s="46"/>
      <c r="H55" s="46"/>
      <c r="I55" s="74"/>
      <c r="J55" s="36"/>
      <c r="K55" s="74"/>
      <c r="L55" s="47"/>
      <c r="M55" s="47"/>
      <c r="N55" s="73"/>
      <c r="O55" s="73"/>
      <c r="P55" s="73"/>
      <c r="Q55" s="50"/>
      <c r="R55" s="7"/>
      <c r="S55" s="50"/>
      <c r="T55" s="50"/>
      <c r="U55" s="39"/>
      <c r="V55" s="39"/>
      <c r="W55" s="58"/>
      <c r="X55" s="58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</row>
    <row r="56" spans="1:38" s="2" customFormat="1" ht="13.5" customHeight="1" thickBot="1" thickTop="1">
      <c r="A56" s="1"/>
      <c r="B56" s="1"/>
      <c r="C56" s="40"/>
      <c r="D56" s="41"/>
      <c r="E56" s="204">
        <f>H7</f>
        <v>0</v>
      </c>
      <c r="F56" s="41"/>
      <c r="G56" s="204">
        <f>H13</f>
        <v>0</v>
      </c>
      <c r="H56" s="244"/>
      <c r="I56" s="25"/>
      <c r="J56" s="26" t="s">
        <v>6</v>
      </c>
      <c r="K56" s="25"/>
      <c r="L56" s="72"/>
      <c r="M56" s="47"/>
      <c r="N56" s="36"/>
      <c r="O56" s="36"/>
      <c r="P56" s="36"/>
      <c r="Q56" s="50"/>
      <c r="R56" s="222">
        <f>IF(N57&gt;P57,2,0)</f>
        <v>0</v>
      </c>
      <c r="S56" s="64"/>
      <c r="T56" s="231">
        <f>IF(P57&gt;N57,2,0)</f>
        <v>0</v>
      </c>
      <c r="U56" s="38">
        <f>IF(I56="","",IF(I56&gt;K56,1,0))</f>
      </c>
      <c r="V56" s="38">
        <f>IF(K56="","",IF(K56&gt;I56,1,0))</f>
      </c>
      <c r="W56" s="59"/>
      <c r="X56" s="59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</row>
    <row r="57" spans="1:38" s="2" customFormat="1" ht="12.75" customHeight="1" thickBot="1">
      <c r="A57" s="1"/>
      <c r="B57" s="1"/>
      <c r="C57" s="189">
        <v>9</v>
      </c>
      <c r="D57" s="48">
        <v>1</v>
      </c>
      <c r="E57" s="205"/>
      <c r="F57" s="48">
        <v>4</v>
      </c>
      <c r="G57" s="205"/>
      <c r="H57" s="245"/>
      <c r="I57" s="25"/>
      <c r="J57" s="26" t="s">
        <v>6</v>
      </c>
      <c r="K57" s="25"/>
      <c r="L57" s="70"/>
      <c r="M57" s="69"/>
      <c r="N57" s="68">
        <f>IF(Y57=0,"",SUM(U56:U58))</f>
      </c>
      <c r="O57" s="26" t="s">
        <v>6</v>
      </c>
      <c r="P57" s="68">
        <f>IF(Y57=0,"",SUM(V56:V58))</f>
      </c>
      <c r="Q57" s="50"/>
      <c r="R57" s="223"/>
      <c r="S57" s="65" t="s">
        <v>6</v>
      </c>
      <c r="T57" s="232"/>
      <c r="U57" s="38">
        <f>IF(I57="","",IF(I57&gt;K57,1,0))</f>
      </c>
      <c r="V57" s="38">
        <f>IF(K57="","",IF(K57&gt;I57,1,0))</f>
      </c>
      <c r="W57" s="59">
        <f>R56/1000000000000000</f>
        <v>0</v>
      </c>
      <c r="X57" s="59">
        <f>T56/1000000000000000</f>
        <v>0</v>
      </c>
      <c r="Y57" s="1">
        <f>COUNT(I56:I58,K56:K58)</f>
        <v>0</v>
      </c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</row>
    <row r="58" spans="1:38" s="2" customFormat="1" ht="13.5" thickBot="1">
      <c r="A58" s="1"/>
      <c r="B58" s="1"/>
      <c r="C58" s="42"/>
      <c r="D58" s="43"/>
      <c r="E58" s="206"/>
      <c r="F58" s="43"/>
      <c r="G58" s="206"/>
      <c r="H58" s="246"/>
      <c r="I58" s="25"/>
      <c r="J58" s="26" t="s">
        <v>6</v>
      </c>
      <c r="K58" s="25"/>
      <c r="L58" s="71"/>
      <c r="M58" s="47"/>
      <c r="N58" s="36"/>
      <c r="O58" s="36"/>
      <c r="P58" s="36"/>
      <c r="Q58" s="50"/>
      <c r="R58" s="224"/>
      <c r="S58" s="66"/>
      <c r="T58" s="233"/>
      <c r="U58" s="39">
        <f>IF(I58="","",IF(I58&gt;K58,1,0))</f>
      </c>
      <c r="V58" s="39">
        <f>IF(K58="","",IF(K58&gt;I58,1,0))</f>
      </c>
      <c r="W58" s="58"/>
      <c r="X58" s="58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</row>
    <row r="59" spans="1:38" s="2" customFormat="1" ht="3.75" customHeight="1" thickBot="1" thickTop="1">
      <c r="A59" s="1"/>
      <c r="B59" s="1"/>
      <c r="C59" s="44"/>
      <c r="D59" s="45"/>
      <c r="E59" s="46"/>
      <c r="F59" s="45"/>
      <c r="G59" s="46"/>
      <c r="H59" s="46"/>
      <c r="I59" s="74"/>
      <c r="J59" s="36"/>
      <c r="K59" s="74"/>
      <c r="L59" s="47"/>
      <c r="M59" s="47"/>
      <c r="N59" s="73"/>
      <c r="O59" s="73"/>
      <c r="P59" s="73"/>
      <c r="Q59" s="50"/>
      <c r="R59" s="7"/>
      <c r="S59" s="50"/>
      <c r="T59" s="50"/>
      <c r="U59" s="39"/>
      <c r="V59" s="39"/>
      <c r="W59" s="58"/>
      <c r="X59" s="58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</row>
    <row r="60" spans="1:38" s="2" customFormat="1" ht="13.5" customHeight="1" thickBot="1" thickTop="1">
      <c r="A60" s="1"/>
      <c r="B60" s="1"/>
      <c r="C60" s="40"/>
      <c r="D60" s="41"/>
      <c r="E60" s="204">
        <f>H9</f>
        <v>0</v>
      </c>
      <c r="F60" s="41"/>
      <c r="G60" s="204">
        <f>H15</f>
        <v>0</v>
      </c>
      <c r="H60" s="244"/>
      <c r="I60" s="25"/>
      <c r="J60" s="26" t="s">
        <v>6</v>
      </c>
      <c r="K60" s="25"/>
      <c r="L60" s="72"/>
      <c r="M60" s="47"/>
      <c r="N60" s="36"/>
      <c r="O60" s="36"/>
      <c r="P60" s="36"/>
      <c r="Q60" s="50"/>
      <c r="R60" s="222">
        <f>IF(N61&gt;P61,2,0)</f>
        <v>0</v>
      </c>
      <c r="S60" s="64"/>
      <c r="T60" s="231">
        <f>IF(P61&gt;N61,2,0)</f>
        <v>0</v>
      </c>
      <c r="U60" s="38">
        <f>IF(I60="","",IF(I60&gt;K60,1,0))</f>
      </c>
      <c r="V60" s="38">
        <f>IF(K60="","",IF(K60&gt;I60,1,0))</f>
      </c>
      <c r="W60" s="59"/>
      <c r="X60" s="59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</row>
    <row r="61" spans="1:38" s="2" customFormat="1" ht="16.5" thickBot="1">
      <c r="A61" s="1"/>
      <c r="B61" s="1"/>
      <c r="C61" s="189">
        <v>10</v>
      </c>
      <c r="D61" s="48">
        <v>2</v>
      </c>
      <c r="E61" s="205"/>
      <c r="F61" s="48">
        <v>5</v>
      </c>
      <c r="G61" s="205"/>
      <c r="H61" s="245"/>
      <c r="I61" s="25"/>
      <c r="J61" s="26" t="s">
        <v>6</v>
      </c>
      <c r="K61" s="25"/>
      <c r="L61" s="70"/>
      <c r="M61" s="69"/>
      <c r="N61" s="68">
        <f>IF(Y61=0,"",SUM(U60:U62))</f>
      </c>
      <c r="O61" s="26" t="s">
        <v>6</v>
      </c>
      <c r="P61" s="68">
        <f>IF(Y61=0,"",SUM(V60:V62))</f>
      </c>
      <c r="Q61" s="50"/>
      <c r="R61" s="223"/>
      <c r="S61" s="65" t="s">
        <v>6</v>
      </c>
      <c r="T61" s="232"/>
      <c r="U61" s="38">
        <f>IF(I61="","",IF(I61&gt;K61,1,0))</f>
      </c>
      <c r="V61" s="38">
        <f>IF(K61="","",IF(K61&gt;I61,1,0))</f>
      </c>
      <c r="W61" s="59">
        <f>R60/1000000000000000</f>
        <v>0</v>
      </c>
      <c r="X61" s="59">
        <f>T60/1000000000000000</f>
        <v>0</v>
      </c>
      <c r="Y61" s="1">
        <f>COUNT(I60:I62,K60:K62)</f>
        <v>0</v>
      </c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</row>
    <row r="62" spans="1:38" s="2" customFormat="1" ht="13.5" thickBot="1">
      <c r="A62" s="1"/>
      <c r="B62" s="1"/>
      <c r="C62" s="42"/>
      <c r="D62" s="43"/>
      <c r="E62" s="206"/>
      <c r="F62" s="43"/>
      <c r="G62" s="206"/>
      <c r="H62" s="246"/>
      <c r="I62" s="25"/>
      <c r="J62" s="26" t="s">
        <v>6</v>
      </c>
      <c r="K62" s="25"/>
      <c r="L62" s="71"/>
      <c r="M62" s="47"/>
      <c r="N62" s="36"/>
      <c r="O62" s="36"/>
      <c r="P62" s="36"/>
      <c r="Q62" s="50"/>
      <c r="R62" s="224"/>
      <c r="S62" s="66"/>
      <c r="T62" s="233"/>
      <c r="U62" s="39">
        <f>IF(I62="","",IF(I62&gt;K62,1,0))</f>
      </c>
      <c r="V62" s="39">
        <f>IF(K62="","",IF(K62&gt;I62,1,0))</f>
      </c>
      <c r="W62" s="58"/>
      <c r="X62" s="58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</row>
    <row r="63" spans="1:38" s="2" customFormat="1" ht="3.75" customHeight="1" thickBot="1" thickTop="1">
      <c r="A63" s="1"/>
      <c r="B63" s="1"/>
      <c r="C63" s="44"/>
      <c r="D63" s="45"/>
      <c r="E63" s="46"/>
      <c r="F63" s="45"/>
      <c r="G63" s="46"/>
      <c r="H63" s="46"/>
      <c r="I63" s="74"/>
      <c r="J63" s="36"/>
      <c r="K63" s="74"/>
      <c r="L63" s="47"/>
      <c r="M63" s="47"/>
      <c r="N63" s="73"/>
      <c r="O63" s="73"/>
      <c r="P63" s="73"/>
      <c r="Q63" s="50"/>
      <c r="R63" s="7"/>
      <c r="S63" s="50"/>
      <c r="T63" s="50"/>
      <c r="U63" s="39"/>
      <c r="V63" s="39"/>
      <c r="W63" s="58"/>
      <c r="X63" s="58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</row>
    <row r="64" spans="1:38" s="2" customFormat="1" ht="13.5" thickTop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1"/>
      <c r="O64" s="1"/>
      <c r="P64" s="11"/>
      <c r="Q64" s="50"/>
      <c r="R64" s="7"/>
      <c r="S64" s="50"/>
      <c r="T64" s="50"/>
      <c r="U64" s="11"/>
      <c r="V64" s="11"/>
      <c r="W64" s="58"/>
      <c r="X64" s="58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</row>
    <row r="65" spans="1:38" s="2" customFormat="1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1"/>
      <c r="O65" s="1"/>
      <c r="P65" s="11"/>
      <c r="Q65" s="50"/>
      <c r="R65" s="7"/>
      <c r="S65" s="50"/>
      <c r="T65" s="50"/>
      <c r="U65" s="11"/>
      <c r="V65" s="11"/>
      <c r="W65" s="58"/>
      <c r="X65" s="58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</row>
    <row r="66" spans="1:38" s="2" customFormat="1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1"/>
      <c r="O66" s="1"/>
      <c r="P66" s="11"/>
      <c r="Q66" s="50"/>
      <c r="R66" s="7"/>
      <c r="S66" s="50"/>
      <c r="T66" s="50"/>
      <c r="U66" s="11"/>
      <c r="V66" s="11"/>
      <c r="W66" s="58"/>
      <c r="X66" s="58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</row>
    <row r="67" spans="1:38" s="2" customFormat="1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1"/>
      <c r="O67" s="1"/>
      <c r="P67" s="11"/>
      <c r="Q67" s="50"/>
      <c r="R67" s="7"/>
      <c r="S67" s="50"/>
      <c r="T67" s="50"/>
      <c r="U67" s="11"/>
      <c r="V67" s="11"/>
      <c r="W67" s="58"/>
      <c r="X67" s="58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</row>
    <row r="68" spans="1:38" s="2" customFormat="1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1"/>
      <c r="O68" s="1"/>
      <c r="P68" s="11"/>
      <c r="Q68" s="50"/>
      <c r="R68" s="7"/>
      <c r="S68" s="50"/>
      <c r="T68" s="50"/>
      <c r="U68" s="11"/>
      <c r="V68" s="11"/>
      <c r="W68" s="58"/>
      <c r="X68" s="58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</row>
    <row r="69" spans="1:38" s="2" customFormat="1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1"/>
      <c r="O69" s="1"/>
      <c r="P69" s="11"/>
      <c r="Q69" s="50"/>
      <c r="R69" s="7"/>
      <c r="S69" s="50"/>
      <c r="T69" s="50"/>
      <c r="U69" s="11"/>
      <c r="V69" s="11"/>
      <c r="W69" s="58"/>
      <c r="X69" s="58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</row>
    <row r="70" spans="1:38" s="2" customFormat="1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1"/>
      <c r="O70" s="1"/>
      <c r="P70" s="11"/>
      <c r="Q70" s="50"/>
      <c r="R70" s="7"/>
      <c r="S70" s="50"/>
      <c r="T70" s="50"/>
      <c r="U70" s="11"/>
      <c r="V70" s="11"/>
      <c r="W70" s="58"/>
      <c r="X70" s="58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</row>
    <row r="71" spans="1:38" s="2" customFormat="1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1"/>
      <c r="O71" s="1"/>
      <c r="P71" s="11"/>
      <c r="Q71" s="50"/>
      <c r="R71" s="7"/>
      <c r="S71" s="50"/>
      <c r="T71" s="50"/>
      <c r="U71" s="11"/>
      <c r="V71" s="11"/>
      <c r="W71" s="58"/>
      <c r="X71" s="58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</row>
    <row r="72" spans="1:38" s="2" customFormat="1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1"/>
      <c r="O72" s="1"/>
      <c r="P72" s="11"/>
      <c r="Q72" s="50"/>
      <c r="R72" s="7"/>
      <c r="S72" s="50"/>
      <c r="T72" s="50"/>
      <c r="U72" s="11"/>
      <c r="V72" s="11"/>
      <c r="W72" s="58"/>
      <c r="X72" s="58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</row>
    <row r="73" spans="1:38" s="2" customFormat="1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1"/>
      <c r="O73" s="1"/>
      <c r="P73" s="11"/>
      <c r="Q73" s="50"/>
      <c r="R73" s="7"/>
      <c r="S73" s="50"/>
      <c r="T73" s="50"/>
      <c r="U73" s="11"/>
      <c r="V73" s="11"/>
      <c r="W73" s="58"/>
      <c r="X73" s="58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</row>
    <row r="74" spans="1:38" s="2" customFormat="1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1"/>
      <c r="O74" s="1"/>
      <c r="P74" s="11"/>
      <c r="Q74" s="50"/>
      <c r="R74" s="7"/>
      <c r="S74" s="50"/>
      <c r="T74" s="50"/>
      <c r="U74" s="11"/>
      <c r="V74" s="11"/>
      <c r="W74" s="58"/>
      <c r="X74" s="58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</row>
    <row r="75" spans="1:38" s="2" customFormat="1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1"/>
      <c r="O75" s="1"/>
      <c r="P75" s="11"/>
      <c r="Q75" s="50"/>
      <c r="R75" s="7"/>
      <c r="S75" s="50"/>
      <c r="T75" s="50"/>
      <c r="U75" s="11"/>
      <c r="V75" s="11"/>
      <c r="W75" s="58"/>
      <c r="X75" s="58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</row>
    <row r="76" spans="1:38" s="2" customFormat="1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1"/>
      <c r="O76" s="1"/>
      <c r="P76" s="11"/>
      <c r="Q76" s="50"/>
      <c r="R76" s="7"/>
      <c r="S76" s="50"/>
      <c r="T76" s="50"/>
      <c r="U76" s="11"/>
      <c r="V76" s="11"/>
      <c r="W76" s="58"/>
      <c r="X76" s="58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</row>
    <row r="77" spans="1:38" s="2" customFormat="1" ht="12.75">
      <c r="A77" s="86"/>
      <c r="B77" s="86"/>
      <c r="C77" s="86"/>
      <c r="D77" s="86"/>
      <c r="E77" s="86"/>
      <c r="F77" s="86"/>
      <c r="G77" s="86"/>
      <c r="H77" s="86"/>
      <c r="I77" s="86"/>
      <c r="J77" s="86"/>
      <c r="K77" s="86"/>
      <c r="L77" s="86"/>
      <c r="M77" s="86"/>
      <c r="N77" s="87"/>
      <c r="O77" s="86"/>
      <c r="P77" s="87"/>
      <c r="Q77" s="88"/>
      <c r="R77" s="89"/>
      <c r="S77" s="88"/>
      <c r="T77" s="88"/>
      <c r="U77" s="87"/>
      <c r="V77" s="87"/>
      <c r="W77" s="90"/>
      <c r="X77" s="90"/>
      <c r="Y77" s="86"/>
      <c r="Z77" s="86"/>
      <c r="AA77" s="86"/>
      <c r="AB77" s="86"/>
      <c r="AC77" s="86"/>
      <c r="AD77" s="86"/>
      <c r="AE77" s="86"/>
      <c r="AF77" s="86"/>
      <c r="AG77" s="86"/>
      <c r="AH77" s="86"/>
      <c r="AI77" s="86"/>
      <c r="AJ77" s="86"/>
      <c r="AK77" s="86"/>
      <c r="AL77" s="86"/>
    </row>
    <row r="78" spans="1:38" s="2" customFormat="1" ht="12.75">
      <c r="A78" s="86"/>
      <c r="B78" s="86"/>
      <c r="C78" s="86"/>
      <c r="D78" s="86"/>
      <c r="E78" s="86"/>
      <c r="F78" s="86"/>
      <c r="G78" s="86"/>
      <c r="H78" s="86"/>
      <c r="I78" s="86"/>
      <c r="J78" s="86"/>
      <c r="K78" s="86"/>
      <c r="L78" s="86"/>
      <c r="M78" s="86"/>
      <c r="N78" s="87"/>
      <c r="O78" s="86"/>
      <c r="P78" s="87"/>
      <c r="Q78" s="88"/>
      <c r="R78" s="89"/>
      <c r="S78" s="88"/>
      <c r="T78" s="88"/>
      <c r="U78" s="87"/>
      <c r="V78" s="87"/>
      <c r="W78" s="90"/>
      <c r="X78" s="90"/>
      <c r="Y78" s="86"/>
      <c r="Z78" s="86"/>
      <c r="AA78" s="86"/>
      <c r="AB78" s="86"/>
      <c r="AC78" s="86"/>
      <c r="AD78" s="86"/>
      <c r="AE78" s="86"/>
      <c r="AF78" s="86"/>
      <c r="AG78" s="86"/>
      <c r="AH78" s="86"/>
      <c r="AI78" s="86"/>
      <c r="AJ78" s="86"/>
      <c r="AK78" s="86"/>
      <c r="AL78" s="86"/>
    </row>
    <row r="79" spans="4:24" ht="12.75">
      <c r="D79" s="87"/>
      <c r="E79" s="87"/>
      <c r="F79" s="87"/>
      <c r="G79" s="87"/>
      <c r="H79" s="87"/>
      <c r="I79" s="87"/>
      <c r="J79" s="87"/>
      <c r="K79" s="87"/>
      <c r="L79" s="87"/>
      <c r="M79" s="87"/>
      <c r="N79" s="91"/>
      <c r="O79" s="92"/>
      <c r="Q79" s="93"/>
      <c r="R79" s="86"/>
      <c r="U79" s="94"/>
      <c r="X79" s="90" t="e">
        <f>T102/1000000000</f>
        <v>#VALUE!</v>
      </c>
    </row>
    <row r="80" spans="4:27" ht="30" customHeight="1" thickBot="1">
      <c r="D80" s="225" t="str">
        <f>IF(F82&lt;12,"Die Platzierung ermittelt sich aus der Reihenfolge -  1. Spielpunkte,  2. Tor-/Balldifferenz,  3. erzielte Tore/Punkte,  4. direkter Vergleich!",IF(E82&lt;15,"In diesem Fall bitte die Platzierung manuell eintragen!","Die Platzierung ermittelt sich aus der Reihenfolge -  1. Spielpunkte,  2. Tor-/Balldifferenz,  3. erzielte Tore/Punkte,  4. direkter Vergleich!"))</f>
        <v>Die Platzierung ermittelt sich aus der Reihenfolge -  1. Spielpunkte,  2. Tor-/Balldifferenz,  3. erzielte Tore/Punkte,  4. direkter Vergleich!</v>
      </c>
      <c r="E80" s="226"/>
      <c r="F80" s="227"/>
      <c r="G80" s="226"/>
      <c r="H80" s="226"/>
      <c r="I80" s="226"/>
      <c r="J80" s="226"/>
      <c r="K80" s="226"/>
      <c r="L80" s="226"/>
      <c r="M80" s="226"/>
      <c r="N80" s="226"/>
      <c r="O80" s="226"/>
      <c r="P80" s="226"/>
      <c r="Q80" s="226"/>
      <c r="R80" s="226"/>
      <c r="S80" s="228"/>
      <c r="T80" s="95"/>
      <c r="U80" s="94"/>
      <c r="AA80" s="219" t="s">
        <v>22</v>
      </c>
    </row>
    <row r="81" spans="4:27" ht="19.5" customHeight="1" thickBot="1">
      <c r="D81" s="96"/>
      <c r="E81" s="171" t="s">
        <v>23</v>
      </c>
      <c r="F81" s="181" t="str">
        <f>F3</f>
        <v>A</v>
      </c>
      <c r="G81" s="97" t="s">
        <v>0</v>
      </c>
      <c r="H81" s="98" t="s">
        <v>1</v>
      </c>
      <c r="I81" s="229" t="s">
        <v>2</v>
      </c>
      <c r="J81" s="229"/>
      <c r="K81" s="229"/>
      <c r="L81" s="98" t="s">
        <v>3</v>
      </c>
      <c r="M81" s="98"/>
      <c r="N81" s="230" t="s">
        <v>20</v>
      </c>
      <c r="O81" s="230"/>
      <c r="P81" s="230"/>
      <c r="R81" s="220" t="s">
        <v>21</v>
      </c>
      <c r="S81" s="221"/>
      <c r="T81" s="221"/>
      <c r="U81" s="221"/>
      <c r="AA81" s="219"/>
    </row>
    <row r="82" spans="4:27" ht="14.25" hidden="1" thickBot="1" thickTop="1">
      <c r="D82" s="99"/>
      <c r="E82" s="87" t="e">
        <f>SUM(G85:G94)</f>
        <v>#VALUE!</v>
      </c>
      <c r="F82" s="100">
        <f>SUM(R102:R141,T102:T141)</f>
        <v>0</v>
      </c>
      <c r="G82" s="101"/>
      <c r="H82" s="101"/>
      <c r="I82" s="101"/>
      <c r="J82" s="101"/>
      <c r="K82" s="101"/>
      <c r="L82" s="101"/>
      <c r="M82" s="101"/>
      <c r="N82" s="99"/>
      <c r="O82" s="101"/>
      <c r="P82" s="99"/>
      <c r="Q82" s="102"/>
      <c r="R82" s="86"/>
      <c r="U82" s="94"/>
      <c r="AA82" s="219"/>
    </row>
    <row r="83" spans="3:27" ht="14.25">
      <c r="C83" s="193" t="s">
        <v>27</v>
      </c>
      <c r="D83" s="194"/>
      <c r="E83" s="87"/>
      <c r="F83" s="87"/>
      <c r="G83" s="87"/>
      <c r="H83" s="174" t="s">
        <v>4</v>
      </c>
      <c r="J83" s="103"/>
      <c r="K83" s="103"/>
      <c r="L83" s="87"/>
      <c r="M83" s="87"/>
      <c r="N83" s="91"/>
      <c r="O83" s="92"/>
      <c r="Q83" s="93"/>
      <c r="R83" s="86"/>
      <c r="U83" s="94"/>
      <c r="AA83" s="219"/>
    </row>
    <row r="84" ht="13.5" thickBot="1"/>
    <row r="85" spans="3:27" ht="16.5" thickBot="1">
      <c r="C85" s="104" t="s">
        <v>5</v>
      </c>
      <c r="D85" s="173">
        <v>1</v>
      </c>
      <c r="E85" s="106" t="str">
        <f>E7</f>
        <v>FALSCH</v>
      </c>
      <c r="F85" s="87"/>
      <c r="G85" s="172" t="e">
        <f>RANK(Z85,$Z$7:$Z$16)</f>
        <v>#VALUE!</v>
      </c>
      <c r="H85" s="182">
        <f>H7</f>
        <v>0</v>
      </c>
      <c r="I85" s="150">
        <f>SUM(I110:I112,I122:I124,I134:I136,I102:I104)</f>
        <v>0</v>
      </c>
      <c r="J85" s="147" t="s">
        <v>6</v>
      </c>
      <c r="K85" s="150">
        <f>SUM(K102:K104,K134:K136,K122:K124,K110:K112)</f>
        <v>0</v>
      </c>
      <c r="L85" s="109">
        <f>I85-K85</f>
        <v>0</v>
      </c>
      <c r="M85" s="110"/>
      <c r="N85" s="147">
        <f>SUM(N103,N135,N123,N111)</f>
        <v>0</v>
      </c>
      <c r="O85" s="147" t="s">
        <v>6</v>
      </c>
      <c r="P85" s="147">
        <f>SUM(P103,P135,P123,P111)</f>
        <v>0</v>
      </c>
      <c r="Q85" s="148"/>
      <c r="R85" s="111">
        <f>SUM(R102,R110,R122,R134)</f>
        <v>0</v>
      </c>
      <c r="S85" s="151" t="s">
        <v>6</v>
      </c>
      <c r="T85" s="111">
        <f>SUM(T102,T110,T122,T134)</f>
        <v>0</v>
      </c>
      <c r="U85" s="112"/>
      <c r="X85" s="90" t="s">
        <v>15</v>
      </c>
      <c r="Y85" s="86">
        <f>R85+((100+AA85)/1000)+(N85/1000000)+((100+L85)/1000000000)+(I85/1000000000000)</f>
        <v>0.10000010000000001</v>
      </c>
      <c r="Z85" s="86" t="e">
        <f>IF(Y85=Y87,Y85+W103,IF(Y85=Y89,Y85+W123,IF(Y85=Y91,Y85+W135,IF(Y85=Y93,Y85+W111,Y85))))</f>
        <v>#VALUE!</v>
      </c>
      <c r="AA85" s="86">
        <f>N85-P85</f>
        <v>0</v>
      </c>
    </row>
    <row r="86" spans="3:20" ht="13.5" thickBot="1">
      <c r="C86" s="104"/>
      <c r="D86" s="173"/>
      <c r="E86" s="87"/>
      <c r="F86" s="87"/>
      <c r="G86" s="172"/>
      <c r="H86" s="113"/>
      <c r="I86" s="150"/>
      <c r="J86" s="147"/>
      <c r="K86" s="150"/>
      <c r="L86" s="110"/>
      <c r="M86" s="110"/>
      <c r="N86" s="147"/>
      <c r="O86" s="147"/>
      <c r="P86" s="147"/>
      <c r="Q86" s="149"/>
      <c r="S86" s="149"/>
      <c r="T86" s="87"/>
    </row>
    <row r="87" spans="3:27" ht="16.5" thickBot="1">
      <c r="C87" s="104" t="s">
        <v>5</v>
      </c>
      <c r="D87" s="173">
        <v>2</v>
      </c>
      <c r="E87" s="106" t="str">
        <f>IF($E$4&lt;15,"FALSCH",IF($F$4=20,IF($G$7=2,$H$7,IF($G$9=2,$H$9,IF($G$11=2,$H$11,IF($G$13=2,$H$13,IF($G$15=2,$H$15,#REF!)))))))</f>
        <v>FALSCH</v>
      </c>
      <c r="F87" s="87"/>
      <c r="G87" s="172" t="e">
        <f>RANK(Z87,$Z$7:$Z$16)</f>
        <v>#VALUE!</v>
      </c>
      <c r="H87" s="182">
        <f>H9</f>
        <v>0</v>
      </c>
      <c r="I87" s="150">
        <f>SUM(K102:K104,I138:I140,I126:I128,I114:I116)</f>
        <v>0</v>
      </c>
      <c r="J87" s="147" t="s">
        <v>6</v>
      </c>
      <c r="K87" s="150">
        <f>SUM(K114:K116,K126:K128,K138:K140,I102:I104)</f>
        <v>0</v>
      </c>
      <c r="L87" s="109">
        <f>I87-K87</f>
        <v>0</v>
      </c>
      <c r="M87" s="110"/>
      <c r="N87" s="147">
        <f>SUM(P103,N139,N127,N115)</f>
        <v>0</v>
      </c>
      <c r="O87" s="147" t="s">
        <v>6</v>
      </c>
      <c r="P87" s="147">
        <f>SUM(N103,P139,P127,P115)</f>
        <v>0</v>
      </c>
      <c r="Q87" s="148"/>
      <c r="R87" s="111">
        <f>SUM(T102,R138,R126,R114)</f>
        <v>0</v>
      </c>
      <c r="S87" s="151" t="s">
        <v>6</v>
      </c>
      <c r="T87" s="111">
        <f>SUM(R102,T138,T126,T114)</f>
        <v>0</v>
      </c>
      <c r="U87" s="111"/>
      <c r="X87" s="90" t="s">
        <v>16</v>
      </c>
      <c r="Y87" s="86">
        <f>R87+((100+AA87)/1000)+(N87/1000000)+((100+L87)/1000000000)+(I87/1000000000000)</f>
        <v>0.10000010000000001</v>
      </c>
      <c r="Z87" s="86" t="e">
        <f>IF(Y87=Y85,Y87+X103,IF(Y87=Y89,Y87+W115,IF(Y87=Y91,Y87+W127,IF(Y87=Y93,Y87+W139,Y87))))</f>
        <v>#VALUE!</v>
      </c>
      <c r="AA87" s="86">
        <f>N87-P87</f>
        <v>0</v>
      </c>
    </row>
    <row r="88" spans="3:20" ht="13.5" thickBot="1">
      <c r="C88" s="104"/>
      <c r="D88" s="173"/>
      <c r="E88" s="87"/>
      <c r="F88" s="87"/>
      <c r="G88" s="172"/>
      <c r="H88" s="113"/>
      <c r="I88" s="150"/>
      <c r="J88" s="147"/>
      <c r="K88" s="150"/>
      <c r="L88" s="110"/>
      <c r="M88" s="110"/>
      <c r="N88" s="147"/>
      <c r="O88" s="147"/>
      <c r="P88" s="147"/>
      <c r="Q88" s="149"/>
      <c r="S88" s="149"/>
      <c r="T88" s="87"/>
    </row>
    <row r="89" spans="3:27" ht="16.5" thickBot="1">
      <c r="C89" s="104" t="s">
        <v>5</v>
      </c>
      <c r="D89" s="173">
        <v>3</v>
      </c>
      <c r="E89" s="106" t="str">
        <f>IF($E$4&lt;15,"FALSCH",IF($F$4=20,IF($G$7=3,$H$7,IF($G$9=3,$H$9,IF($G$11=3,$H$11,IF($G$13=3,$H$13,IF($G$15=3,$H$15,#REF!)))))))</f>
        <v>FALSCH</v>
      </c>
      <c r="F89" s="87"/>
      <c r="G89" s="172" t="e">
        <f>RANK(Z89,$Z$7:$Z$16)</f>
        <v>#VALUE!</v>
      </c>
      <c r="H89" s="182">
        <f>H11</f>
        <v>0</v>
      </c>
      <c r="I89" s="150">
        <f>SUM(I106:I108,K122:K124,K130:K132,K114:K116)</f>
        <v>0</v>
      </c>
      <c r="J89" s="147" t="s">
        <v>6</v>
      </c>
      <c r="K89" s="150">
        <f>SUM(I114:I116,I130:I132,I122:I124,K106:K108)</f>
        <v>0</v>
      </c>
      <c r="L89" s="109">
        <f>I89-K89</f>
        <v>0</v>
      </c>
      <c r="M89" s="110"/>
      <c r="N89" s="147">
        <f>SUM(N107,P123,P131,P115)</f>
        <v>0</v>
      </c>
      <c r="O89" s="147" t="s">
        <v>6</v>
      </c>
      <c r="P89" s="147">
        <f>SUM(P107,N123,N131,N115)</f>
        <v>0</v>
      </c>
      <c r="Q89" s="148"/>
      <c r="R89" s="111">
        <f>SUM(R106,T122,T130,T114)</f>
        <v>0</v>
      </c>
      <c r="S89" s="151" t="s">
        <v>6</v>
      </c>
      <c r="T89" s="111">
        <f>SUM(T106,R122,R130,R114)</f>
        <v>0</v>
      </c>
      <c r="U89" s="111"/>
      <c r="X89" s="90" t="s">
        <v>17</v>
      </c>
      <c r="Y89" s="86">
        <f>R89+((100+AA89)/1000)+(N89/1000000)+((100+L89)/1000000000)+(I89/1000000000000)</f>
        <v>0.10000010000000001</v>
      </c>
      <c r="Z89" s="86" t="e">
        <f>IF(Y89=Y85,Y89+X123,IF(Y89=Y87,Y89+X115,IF(Y89=Y91,Y89+W107,IF(Y89=Y93,Y89+X131,Y89))))</f>
        <v>#VALUE!</v>
      </c>
      <c r="AA89" s="86">
        <f>N89-P89</f>
        <v>0</v>
      </c>
    </row>
    <row r="90" spans="3:20" ht="13.5" thickBot="1">
      <c r="C90" s="104"/>
      <c r="D90" s="173"/>
      <c r="E90" s="87"/>
      <c r="F90" s="87"/>
      <c r="G90" s="172"/>
      <c r="H90" s="113"/>
      <c r="I90" s="150"/>
      <c r="J90" s="147"/>
      <c r="K90" s="150"/>
      <c r="L90" s="110"/>
      <c r="M90" s="110"/>
      <c r="N90" s="147"/>
      <c r="O90" s="147"/>
      <c r="P90" s="147"/>
      <c r="Q90" s="149"/>
      <c r="S90" s="149"/>
      <c r="T90" s="87"/>
    </row>
    <row r="91" spans="3:27" ht="16.5" thickBot="1">
      <c r="C91" s="104" t="s">
        <v>5</v>
      </c>
      <c r="D91" s="173">
        <v>4</v>
      </c>
      <c r="E91" s="106" t="str">
        <f>IF($E$4&lt;15,"FALSCH",IF($F$4=20,IF($G$7=4,$H$7,IF($G$9=4,$H$9,IF($G$11=4,$H$11,IF($G$13=4,$H$13,IF($G$15=4,$H$15,#REF!)))))))</f>
        <v>FALSCH</v>
      </c>
      <c r="F91" s="87"/>
      <c r="G91" s="172" t="e">
        <f>RANK(Z91,$Z$7:$Z$16)</f>
        <v>#VALUE!</v>
      </c>
      <c r="H91" s="182">
        <f>H13</f>
        <v>0</v>
      </c>
      <c r="I91" s="150">
        <f>SUM(K106:K108,K134:K136,I118:I120,K126:K128)</f>
        <v>0</v>
      </c>
      <c r="J91" s="147" t="s">
        <v>6</v>
      </c>
      <c r="K91" s="150">
        <f>SUM(I106:I108,I134:I136,K118:K120,I126:I128)</f>
        <v>0</v>
      </c>
      <c r="L91" s="109">
        <f>I91-K91</f>
        <v>0</v>
      </c>
      <c r="M91" s="110"/>
      <c r="N91" s="147">
        <f>SUM(P107,P135,N119,P127,)</f>
        <v>0</v>
      </c>
      <c r="O91" s="147" t="s">
        <v>6</v>
      </c>
      <c r="P91" s="147">
        <f>SUM(N127,P119,N135,N107)</f>
        <v>0</v>
      </c>
      <c r="Q91" s="148"/>
      <c r="R91" s="111">
        <f>SUM(T106,T134,R118,T126,)</f>
        <v>0</v>
      </c>
      <c r="S91" s="151" t="s">
        <v>6</v>
      </c>
      <c r="T91" s="111">
        <f>SUM(R106,R134,R126,T118)</f>
        <v>0</v>
      </c>
      <c r="U91" s="111"/>
      <c r="X91" s="90" t="s">
        <v>18</v>
      </c>
      <c r="Y91" s="86">
        <f>R91+((100+AA91)/1000)+(N91/1000000)+((100+L91)/1000000000)+(I91/1000000000000)</f>
        <v>0.10000010000000001</v>
      </c>
      <c r="Z91" s="86" t="e">
        <f>IF(Y91=Y85,Y91+X135,IF(Y91=Y87,Y91+X127,IF(Y91=Y89,Y91+X107,IF(Y91=Y93,Y91+W119,Y91))))</f>
        <v>#VALUE!</v>
      </c>
      <c r="AA91" s="86">
        <f>N91-P91</f>
        <v>0</v>
      </c>
    </row>
    <row r="92" spans="3:20" ht="13.5" thickBot="1">
      <c r="C92" s="104" t="s">
        <v>5</v>
      </c>
      <c r="D92" s="173"/>
      <c r="E92" s="87"/>
      <c r="F92" s="87"/>
      <c r="G92" s="172"/>
      <c r="H92" s="113"/>
      <c r="I92" s="150"/>
      <c r="J92" s="147"/>
      <c r="K92" s="150"/>
      <c r="L92" s="110"/>
      <c r="M92" s="110"/>
      <c r="N92" s="147"/>
      <c r="O92" s="147"/>
      <c r="P92" s="147"/>
      <c r="Q92" s="149"/>
      <c r="S92" s="149"/>
      <c r="T92" s="87"/>
    </row>
    <row r="93" spans="3:27" ht="16.5" thickBot="1">
      <c r="C93" s="104" t="s">
        <v>5</v>
      </c>
      <c r="D93" s="173">
        <v>5</v>
      </c>
      <c r="E93" s="106" t="str">
        <f>IF($E$4&lt;15,"FALSCH",IF($F$4=20,IF($G$7=5,$H$7,IF($G$9=5,$H$9,IF($G$11=5,$H$11,IF($G$13=5,$H$13,IF($G$15=5,$H$15,#REF!)))))))</f>
        <v>FALSCH</v>
      </c>
      <c r="F93" s="87"/>
      <c r="G93" s="172" t="e">
        <f>RANK(Z93,$Z$7:$Z$16)</f>
        <v>#VALUE!</v>
      </c>
      <c r="H93" s="182">
        <f>H15</f>
        <v>0</v>
      </c>
      <c r="I93" s="150">
        <f>SUM(K138:K140,K118:K120,I130:I132,K110:K112)</f>
        <v>0</v>
      </c>
      <c r="J93" s="147"/>
      <c r="K93" s="150">
        <f>SUM(I110:I112,K130:K132,I118:I120,I138:I140)</f>
        <v>0</v>
      </c>
      <c r="L93" s="109">
        <f>I93-K93</f>
        <v>0</v>
      </c>
      <c r="M93" s="110"/>
      <c r="N93" s="147">
        <f>SUM(P139,P119,N131,P111)</f>
        <v>0</v>
      </c>
      <c r="O93" s="147"/>
      <c r="P93" s="147">
        <f>SUM(P139,P139,N139,N119,P131,N111)</f>
        <v>0</v>
      </c>
      <c r="Q93" s="148"/>
      <c r="R93" s="111">
        <f>SUM(,T138,T118,R130,T110)</f>
        <v>0</v>
      </c>
      <c r="S93" s="151" t="s">
        <v>6</v>
      </c>
      <c r="T93" s="111">
        <f>SUM(,R138,R118,T130,R110)</f>
        <v>0</v>
      </c>
      <c r="U93" s="111"/>
      <c r="X93" s="90" t="s">
        <v>19</v>
      </c>
      <c r="Y93" s="86">
        <f>R93+((100+AA93)/1000)+(N93/1000000)+((100+L93)/1000000000)+(I93/1000000000000)</f>
        <v>0.10000010000000001</v>
      </c>
      <c r="Z93" s="86" t="e">
        <f>IF(Y93=Y85,Y93+X111,IF(Y93=Y87,Y93+X139,IF(Y93=Y89,Y93+W131,IF(Y93=Y91,Y93+X119,Y93))))</f>
        <v>#VALUE!</v>
      </c>
      <c r="AA93" s="86">
        <f>N93-P93</f>
        <v>0</v>
      </c>
    </row>
    <row r="94" spans="3:20" ht="12.75" hidden="1">
      <c r="C94" s="104"/>
      <c r="D94" s="105"/>
      <c r="E94" s="87"/>
      <c r="F94" s="87"/>
      <c r="G94" s="107"/>
      <c r="H94" s="113"/>
      <c r="I94" s="108"/>
      <c r="J94" s="104"/>
      <c r="K94" s="108"/>
      <c r="L94" s="110"/>
      <c r="M94" s="110"/>
      <c r="N94" s="104"/>
      <c r="O94" s="104"/>
      <c r="P94" s="104"/>
      <c r="T94" s="87"/>
    </row>
    <row r="95" spans="3:16" ht="12.75">
      <c r="C95" s="87"/>
      <c r="D95" s="114"/>
      <c r="E95" s="115"/>
      <c r="F95" s="87"/>
      <c r="G95" s="107"/>
      <c r="H95" s="116"/>
      <c r="I95" s="87"/>
      <c r="J95" s="87"/>
      <c r="K95" s="87"/>
      <c r="L95" s="110"/>
      <c r="M95" s="110"/>
      <c r="N95" s="117"/>
      <c r="O95" s="117"/>
      <c r="P95" s="117"/>
    </row>
    <row r="96" spans="3:16" ht="15.75" customHeight="1">
      <c r="C96" s="234" t="str">
        <f>F3</f>
        <v>A</v>
      </c>
      <c r="D96" s="235"/>
      <c r="E96" s="171"/>
      <c r="F96" s="183"/>
      <c r="G96" s="118"/>
      <c r="H96" s="116"/>
      <c r="I96" s="236"/>
      <c r="J96" s="237"/>
      <c r="K96" s="237"/>
      <c r="L96" s="110"/>
      <c r="M96" s="110"/>
      <c r="N96" s="117"/>
      <c r="O96" s="117"/>
      <c r="P96" s="117"/>
    </row>
    <row r="97" spans="1:38" s="2" customFormat="1" ht="5.25" customHeight="1" thickBot="1">
      <c r="A97" s="86"/>
      <c r="B97" s="86"/>
      <c r="C97" s="87"/>
      <c r="D97" s="119"/>
      <c r="E97" s="86"/>
      <c r="F97" s="86"/>
      <c r="G97" s="86"/>
      <c r="H97" s="87"/>
      <c r="I97" s="120"/>
      <c r="J97" s="121"/>
      <c r="K97" s="120"/>
      <c r="L97" s="91"/>
      <c r="M97" s="91"/>
      <c r="N97" s="87"/>
      <c r="O97" s="87"/>
      <c r="P97" s="87"/>
      <c r="Q97" s="88"/>
      <c r="R97" s="89"/>
      <c r="S97" s="88"/>
      <c r="T97" s="88"/>
      <c r="U97" s="87"/>
      <c r="V97" s="87"/>
      <c r="W97" s="90"/>
      <c r="X97" s="90"/>
      <c r="Y97" s="86"/>
      <c r="Z97" s="86"/>
      <c r="AA97" s="86"/>
      <c r="AB97" s="86"/>
      <c r="AC97" s="86"/>
      <c r="AD97" s="86"/>
      <c r="AE97" s="86"/>
      <c r="AF97" s="86"/>
      <c r="AG97" s="86"/>
      <c r="AH97" s="86"/>
      <c r="AI97" s="86"/>
      <c r="AJ97" s="86"/>
      <c r="AK97" s="86"/>
      <c r="AL97" s="86"/>
    </row>
    <row r="98" spans="1:38" s="2" customFormat="1" ht="13.5" thickBot="1">
      <c r="A98" s="86"/>
      <c r="B98" s="86"/>
      <c r="C98" s="122" t="s">
        <v>9</v>
      </c>
      <c r="D98" s="123"/>
      <c r="E98" s="124" t="s">
        <v>10</v>
      </c>
      <c r="F98" s="123"/>
      <c r="G98" s="124" t="s">
        <v>10</v>
      </c>
      <c r="H98" s="125" t="s">
        <v>11</v>
      </c>
      <c r="I98" s="122" t="s">
        <v>12</v>
      </c>
      <c r="J98" s="123"/>
      <c r="K98" s="122" t="s">
        <v>12</v>
      </c>
      <c r="L98" s="126"/>
      <c r="M98" s="175"/>
      <c r="N98" s="130" t="s">
        <v>13</v>
      </c>
      <c r="O98" s="130"/>
      <c r="P98" s="130" t="s">
        <v>13</v>
      </c>
      <c r="Q98" s="176"/>
      <c r="R98" s="155" t="s">
        <v>24</v>
      </c>
      <c r="S98" s="156"/>
      <c r="T98" s="157" t="s">
        <v>24</v>
      </c>
      <c r="U98" s="87"/>
      <c r="V98" s="87"/>
      <c r="W98" s="90"/>
      <c r="X98" s="90"/>
      <c r="Y98" s="86"/>
      <c r="Z98" s="86"/>
      <c r="AA98" s="86"/>
      <c r="AB98" s="86"/>
      <c r="AC98" s="86"/>
      <c r="AD98" s="86"/>
      <c r="AE98" s="86"/>
      <c r="AF98" s="86"/>
      <c r="AG98" s="86"/>
      <c r="AH98" s="86"/>
      <c r="AI98" s="86"/>
      <c r="AJ98" s="86"/>
      <c r="AK98" s="86"/>
      <c r="AL98" s="86"/>
    </row>
    <row r="99" spans="1:38" s="2" customFormat="1" ht="3" customHeight="1">
      <c r="A99" s="86"/>
      <c r="B99" s="86"/>
      <c r="C99" s="127"/>
      <c r="D99" s="128"/>
      <c r="E99" s="129"/>
      <c r="F99" s="128"/>
      <c r="G99" s="129"/>
      <c r="H99" s="115"/>
      <c r="I99" s="127"/>
      <c r="J99" s="128"/>
      <c r="K99" s="127"/>
      <c r="L99" s="130"/>
      <c r="M99" s="130"/>
      <c r="N99" s="130"/>
      <c r="O99" s="130"/>
      <c r="P99" s="130"/>
      <c r="Q99" s="131"/>
      <c r="R99" s="132"/>
      <c r="S99" s="131"/>
      <c r="T99" s="133"/>
      <c r="U99" s="87"/>
      <c r="V99" s="87"/>
      <c r="W99" s="90"/>
      <c r="X99" s="90"/>
      <c r="Y99" s="86"/>
      <c r="Z99" s="86"/>
      <c r="AA99" s="86"/>
      <c r="AB99" s="86"/>
      <c r="AC99" s="86"/>
      <c r="AD99" s="86"/>
      <c r="AE99" s="86"/>
      <c r="AF99" s="86"/>
      <c r="AG99" s="86"/>
      <c r="AH99" s="86"/>
      <c r="AI99" s="86"/>
      <c r="AJ99" s="86"/>
      <c r="AK99" s="86"/>
      <c r="AL99" s="86"/>
    </row>
    <row r="100" spans="1:38" s="2" customFormat="1" ht="3.75" customHeight="1" thickBot="1">
      <c r="A100" s="86"/>
      <c r="B100" s="86"/>
      <c r="C100" s="134"/>
      <c r="D100" s="135"/>
      <c r="E100" s="136"/>
      <c r="F100" s="135"/>
      <c r="G100" s="136"/>
      <c r="H100" s="136"/>
      <c r="I100" s="127"/>
      <c r="J100" s="128"/>
      <c r="K100" s="127"/>
      <c r="L100" s="130"/>
      <c r="M100" s="130"/>
      <c r="N100" s="177"/>
      <c r="O100" s="177"/>
      <c r="P100" s="177"/>
      <c r="Q100" s="88"/>
      <c r="R100" s="89"/>
      <c r="S100" s="88"/>
      <c r="T100" s="88"/>
      <c r="U100" s="138"/>
      <c r="V100" s="138"/>
      <c r="W100" s="90"/>
      <c r="X100" s="90"/>
      <c r="Y100" s="86"/>
      <c r="Z100" s="86"/>
      <c r="AA100" s="86"/>
      <c r="AB100" s="86"/>
      <c r="AC100" s="86"/>
      <c r="AD100" s="86"/>
      <c r="AE100" s="86"/>
      <c r="AF100" s="86"/>
      <c r="AG100" s="86"/>
      <c r="AH100" s="86"/>
      <c r="AI100" s="86"/>
      <c r="AJ100" s="86"/>
      <c r="AK100" s="86"/>
      <c r="AL100" s="86"/>
    </row>
    <row r="101" spans="1:38" s="2" customFormat="1" ht="3" customHeight="1" thickBot="1" thickTop="1">
      <c r="A101" s="86"/>
      <c r="B101" s="86"/>
      <c r="C101" s="127"/>
      <c r="D101" s="128"/>
      <c r="E101" s="129"/>
      <c r="F101" s="128"/>
      <c r="G101" s="129"/>
      <c r="H101" s="115"/>
      <c r="I101" s="127"/>
      <c r="J101" s="128"/>
      <c r="K101" s="127"/>
      <c r="L101" s="130"/>
      <c r="M101" s="130"/>
      <c r="N101" s="130"/>
      <c r="O101" s="130"/>
      <c r="P101" s="130"/>
      <c r="Q101" s="88"/>
      <c r="R101" s="89"/>
      <c r="S101" s="88"/>
      <c r="T101" s="88"/>
      <c r="U101" s="87"/>
      <c r="V101" s="87"/>
      <c r="W101" s="90"/>
      <c r="X101" s="90"/>
      <c r="Y101" s="86"/>
      <c r="Z101" s="86"/>
      <c r="AA101" s="86"/>
      <c r="AB101" s="86"/>
      <c r="AC101" s="86"/>
      <c r="AD101" s="86"/>
      <c r="AE101" s="86"/>
      <c r="AF101" s="86"/>
      <c r="AG101" s="86"/>
      <c r="AH101" s="86"/>
      <c r="AI101" s="86"/>
      <c r="AJ101" s="86"/>
      <c r="AK101" s="86"/>
      <c r="AL101" s="86"/>
    </row>
    <row r="102" spans="1:38" s="2" customFormat="1" ht="13.5" customHeight="1" thickBot="1">
      <c r="A102" s="86"/>
      <c r="B102" s="86"/>
      <c r="C102" s="139"/>
      <c r="D102" s="160"/>
      <c r="E102" s="210">
        <f>H85</f>
        <v>0</v>
      </c>
      <c r="F102" s="165"/>
      <c r="G102" s="213">
        <f>H87</f>
        <v>0</v>
      </c>
      <c r="H102" s="216"/>
      <c r="I102" s="184">
        <f>IF(I24="","",I24)</f>
      </c>
      <c r="J102" s="164" t="s">
        <v>6</v>
      </c>
      <c r="K102" s="185">
        <f>IF(K24="","",K24)</f>
      </c>
      <c r="L102" s="168"/>
      <c r="M102" s="130"/>
      <c r="N102" s="140"/>
      <c r="O102" s="140"/>
      <c r="P102" s="140"/>
      <c r="Q102" s="88"/>
      <c r="R102" s="198">
        <f>IF(N103="","",IF(N103=2,2,0))</f>
      </c>
      <c r="S102" s="195" t="s">
        <v>6</v>
      </c>
      <c r="T102" s="207">
        <f>IF(P103="","",IF(P103=2,2,0))</f>
      </c>
      <c r="U102" s="142">
        <f>IF(I102="","",IF(I102&gt;K102,1,0))</f>
      </c>
      <c r="V102" s="141">
        <f>IF(K102="","",IF(K102&gt;I102,1,0))</f>
      </c>
      <c r="W102" s="142"/>
      <c r="X102" s="142"/>
      <c r="Y102" s="86"/>
      <c r="Z102" s="86"/>
      <c r="AA102" s="86"/>
      <c r="AB102" s="86"/>
      <c r="AC102" s="86"/>
      <c r="AD102" s="86"/>
      <c r="AE102" s="86"/>
      <c r="AF102" s="86"/>
      <c r="AG102" s="86"/>
      <c r="AH102" s="86"/>
      <c r="AI102" s="86"/>
      <c r="AJ102" s="86"/>
      <c r="AK102" s="86"/>
      <c r="AL102" s="86"/>
    </row>
    <row r="103" spans="1:38" s="2" customFormat="1" ht="13.5" customHeight="1" thickBot="1">
      <c r="A103" s="86"/>
      <c r="B103" s="86"/>
      <c r="C103" s="186">
        <f>C25</f>
        <v>1</v>
      </c>
      <c r="D103" s="135"/>
      <c r="E103" s="211"/>
      <c r="F103" s="166"/>
      <c r="G103" s="214"/>
      <c r="H103" s="217"/>
      <c r="I103" s="184">
        <f>IF(I25="","",I25)</f>
      </c>
      <c r="J103" s="164" t="s">
        <v>6</v>
      </c>
      <c r="K103" s="185">
        <f>IF(K25="","",K25)</f>
      </c>
      <c r="L103" s="169"/>
      <c r="M103" s="143"/>
      <c r="N103" s="144">
        <f>IF(Y103=0,"",SUM(U102:U104))</f>
      </c>
      <c r="O103" s="123" t="s">
        <v>6</v>
      </c>
      <c r="P103" s="144">
        <f>IF(Y103=0,"",SUM(V102:V104))</f>
      </c>
      <c r="Q103" s="88"/>
      <c r="R103" s="199"/>
      <c r="S103" s="196" t="s">
        <v>6</v>
      </c>
      <c r="T103" s="208"/>
      <c r="U103" s="142">
        <f>IF(I103="","",IF(I103&gt;K103,1,0))</f>
      </c>
      <c r="V103" s="141">
        <f>IF(K103="","",IF(K103&gt;I103,1,0))</f>
      </c>
      <c r="W103" s="142" t="e">
        <f>R102/1000000000000000</f>
        <v>#VALUE!</v>
      </c>
      <c r="X103" s="142" t="e">
        <f>T102/1000000000000000</f>
        <v>#VALUE!</v>
      </c>
      <c r="Y103" s="86">
        <f>COUNT(I102:I104,K102:K104)</f>
        <v>0</v>
      </c>
      <c r="Z103" s="86"/>
      <c r="AA103" s="86"/>
      <c r="AB103" s="86"/>
      <c r="AC103" s="86"/>
      <c r="AD103" s="86"/>
      <c r="AE103" s="86"/>
      <c r="AF103" s="86"/>
      <c r="AG103" s="86"/>
      <c r="AH103" s="86"/>
      <c r="AI103" s="86"/>
      <c r="AJ103" s="86"/>
      <c r="AK103" s="86"/>
      <c r="AL103" s="86"/>
    </row>
    <row r="104" spans="1:38" s="2" customFormat="1" ht="13.5" customHeight="1" thickBot="1">
      <c r="A104" s="86"/>
      <c r="B104" s="86"/>
      <c r="C104" s="145"/>
      <c r="D104" s="161"/>
      <c r="E104" s="212"/>
      <c r="F104" s="167"/>
      <c r="G104" s="215"/>
      <c r="H104" s="218"/>
      <c r="I104" s="187">
        <f>IF(I26="","",I26)</f>
      </c>
      <c r="J104" s="178" t="s">
        <v>6</v>
      </c>
      <c r="K104" s="188">
        <f>IF(K26="","",K26)</f>
      </c>
      <c r="L104" s="170"/>
      <c r="M104" s="130"/>
      <c r="N104" s="128"/>
      <c r="O104" s="128"/>
      <c r="P104" s="128"/>
      <c r="Q104" s="88"/>
      <c r="R104" s="200"/>
      <c r="S104" s="197"/>
      <c r="T104" s="209"/>
      <c r="U104" s="90">
        <f>IF(I104="","",IF(I104&gt;K104,1,0))</f>
      </c>
      <c r="V104" s="138">
        <f>IF(K104="","",IF(K104&gt;I104,1,0))</f>
      </c>
      <c r="W104" s="90"/>
      <c r="X104" s="90"/>
      <c r="Y104" s="86"/>
      <c r="Z104" s="86"/>
      <c r="AA104" s="86"/>
      <c r="AB104" s="86"/>
      <c r="AC104" s="86"/>
      <c r="AD104" s="86"/>
      <c r="AE104" s="86"/>
      <c r="AF104" s="86"/>
      <c r="AG104" s="86"/>
      <c r="AH104" s="86"/>
      <c r="AI104" s="86"/>
      <c r="AJ104" s="86"/>
      <c r="AK104" s="86"/>
      <c r="AL104" s="86"/>
    </row>
    <row r="105" spans="1:38" s="2" customFormat="1" ht="3.75" customHeight="1" thickBot="1" thickTop="1">
      <c r="A105" s="86"/>
      <c r="B105" s="86"/>
      <c r="C105" s="134"/>
      <c r="D105" s="135"/>
      <c r="E105" s="159"/>
      <c r="F105" s="158"/>
      <c r="G105" s="159"/>
      <c r="H105" s="136"/>
      <c r="I105" s="127"/>
      <c r="J105" s="128"/>
      <c r="K105" s="127"/>
      <c r="L105" s="130"/>
      <c r="M105" s="130"/>
      <c r="N105" s="137"/>
      <c r="O105" s="137"/>
      <c r="P105" s="137"/>
      <c r="Q105" s="88"/>
      <c r="R105" s="153"/>
      <c r="S105" s="154"/>
      <c r="T105" s="154"/>
      <c r="U105" s="90"/>
      <c r="V105" s="138"/>
      <c r="W105" s="90"/>
      <c r="X105" s="90"/>
      <c r="Y105" s="86"/>
      <c r="Z105" s="86"/>
      <c r="AA105" s="86"/>
      <c r="AB105" s="86"/>
      <c r="AC105" s="86"/>
      <c r="AD105" s="86"/>
      <c r="AE105" s="86"/>
      <c r="AF105" s="86"/>
      <c r="AG105" s="86"/>
      <c r="AH105" s="86"/>
      <c r="AI105" s="86"/>
      <c r="AJ105" s="86"/>
      <c r="AK105" s="86"/>
      <c r="AL105" s="86"/>
    </row>
    <row r="106" spans="1:38" s="2" customFormat="1" ht="13.5" customHeight="1" thickBot="1" thickTop="1">
      <c r="A106" s="86"/>
      <c r="B106" s="86"/>
      <c r="C106" s="139"/>
      <c r="D106" s="160"/>
      <c r="E106" s="210">
        <f>H89</f>
        <v>0</v>
      </c>
      <c r="F106" s="165"/>
      <c r="G106" s="213">
        <f>H91</f>
        <v>0</v>
      </c>
      <c r="H106" s="216"/>
      <c r="I106" s="184">
        <f aca="true" t="shared" si="0" ref="I106:I140">IF(I28="","",I28)</f>
      </c>
      <c r="J106" s="164" t="s">
        <v>6</v>
      </c>
      <c r="K106" s="185">
        <f aca="true" t="shared" si="1" ref="K106:K140">IF(K28="","",K28)</f>
      </c>
      <c r="L106" s="162"/>
      <c r="M106" s="130"/>
      <c r="N106" s="128"/>
      <c r="O106" s="128"/>
      <c r="P106" s="128"/>
      <c r="Q106" s="88"/>
      <c r="R106" s="198">
        <f>IF(N107="","",IF(N107=2,2,0))</f>
      </c>
      <c r="S106" s="195" t="s">
        <v>6</v>
      </c>
      <c r="T106" s="207">
        <f>IF(P107="","",IF(P107=2,2,0))</f>
      </c>
      <c r="U106" s="142">
        <f>IF(I106="","",IF(I106&gt;K106,1,0))</f>
      </c>
      <c r="V106" s="141">
        <f>IF(K106="","",IF(K106&gt;I106,1,0))</f>
      </c>
      <c r="W106" s="142"/>
      <c r="X106" s="142"/>
      <c r="Y106" s="86"/>
      <c r="Z106" s="86"/>
      <c r="AA106" s="86"/>
      <c r="AB106" s="86"/>
      <c r="AC106" s="86"/>
      <c r="AD106" s="86"/>
      <c r="AE106" s="86"/>
      <c r="AF106" s="86"/>
      <c r="AG106" s="86"/>
      <c r="AH106" s="86"/>
      <c r="AI106" s="86"/>
      <c r="AJ106" s="86"/>
      <c r="AK106" s="86"/>
      <c r="AL106" s="86"/>
    </row>
    <row r="107" spans="1:38" s="2" customFormat="1" ht="13.5" thickBot="1">
      <c r="A107" s="86"/>
      <c r="B107" s="86"/>
      <c r="C107" s="186">
        <f>C29</f>
        <v>2</v>
      </c>
      <c r="D107" s="135"/>
      <c r="E107" s="211"/>
      <c r="F107" s="166"/>
      <c r="G107" s="214"/>
      <c r="H107" s="217"/>
      <c r="I107" s="184">
        <f t="shared" si="0"/>
      </c>
      <c r="J107" s="164" t="s">
        <v>6</v>
      </c>
      <c r="K107" s="185">
        <f t="shared" si="1"/>
      </c>
      <c r="L107" s="130"/>
      <c r="M107" s="143"/>
      <c r="N107" s="144">
        <f>IF(Y107=0,"",SUM(U106:U108))</f>
      </c>
      <c r="O107" s="123" t="s">
        <v>6</v>
      </c>
      <c r="P107" s="144">
        <f>IF(Y107=0,"",SUM(V106:V108))</f>
      </c>
      <c r="Q107" s="88"/>
      <c r="R107" s="199"/>
      <c r="S107" s="196" t="s">
        <v>6</v>
      </c>
      <c r="T107" s="208"/>
      <c r="U107" s="152">
        <f>IF(I107="","",IF(I107&gt;K107,1,0))</f>
      </c>
      <c r="V107" s="141">
        <f>IF(K107="","",IF(K107&gt;I107,1,0))</f>
      </c>
      <c r="W107" s="142" t="e">
        <f>R106/1000000000000000</f>
        <v>#VALUE!</v>
      </c>
      <c r="X107" s="142" t="e">
        <f>T106/1000000000000000</f>
        <v>#VALUE!</v>
      </c>
      <c r="Y107" s="86">
        <f>COUNT(I106:I108,K106:K108)</f>
        <v>0</v>
      </c>
      <c r="Z107" s="86"/>
      <c r="AA107" s="86"/>
      <c r="AB107" s="86"/>
      <c r="AC107" s="86"/>
      <c r="AD107" s="86"/>
      <c r="AE107" s="86"/>
      <c r="AF107" s="86"/>
      <c r="AG107" s="86"/>
      <c r="AH107" s="86"/>
      <c r="AI107" s="86"/>
      <c r="AJ107" s="86"/>
      <c r="AK107" s="86"/>
      <c r="AL107" s="86"/>
    </row>
    <row r="108" spans="1:38" s="2" customFormat="1" ht="13.5" customHeight="1" thickBot="1">
      <c r="A108" s="86"/>
      <c r="B108" s="86"/>
      <c r="C108" s="145"/>
      <c r="D108" s="161"/>
      <c r="E108" s="212"/>
      <c r="F108" s="167"/>
      <c r="G108" s="215"/>
      <c r="H108" s="218"/>
      <c r="I108" s="187">
        <f t="shared" si="0"/>
      </c>
      <c r="J108" s="178" t="s">
        <v>6</v>
      </c>
      <c r="K108" s="188">
        <f t="shared" si="1"/>
      </c>
      <c r="L108" s="163"/>
      <c r="M108" s="130"/>
      <c r="N108" s="128"/>
      <c r="O108" s="128"/>
      <c r="P108" s="128"/>
      <c r="Q108" s="88"/>
      <c r="R108" s="200"/>
      <c r="S108" s="197"/>
      <c r="T108" s="209"/>
      <c r="U108" s="90">
        <f>IF(I108="","",IF(I108&gt;K108,1,0))</f>
      </c>
      <c r="V108" s="138">
        <f>IF(K108="","",IF(K108&gt;I108,1,0))</f>
      </c>
      <c r="W108" s="90"/>
      <c r="X108" s="90"/>
      <c r="Y108" s="86"/>
      <c r="Z108" s="86"/>
      <c r="AA108" s="86"/>
      <c r="AB108" s="86"/>
      <c r="AC108" s="86"/>
      <c r="AD108" s="86"/>
      <c r="AE108" s="86"/>
      <c r="AF108" s="86"/>
      <c r="AG108" s="86"/>
      <c r="AH108" s="86"/>
      <c r="AI108" s="86"/>
      <c r="AJ108" s="86"/>
      <c r="AK108" s="86"/>
      <c r="AL108" s="86"/>
    </row>
    <row r="109" spans="1:38" s="2" customFormat="1" ht="3.75" customHeight="1" thickBot="1" thickTop="1">
      <c r="A109" s="86"/>
      <c r="B109" s="86"/>
      <c r="C109" s="134"/>
      <c r="D109" s="135"/>
      <c r="E109" s="159"/>
      <c r="F109" s="158"/>
      <c r="G109" s="159"/>
      <c r="H109" s="136"/>
      <c r="I109" s="127"/>
      <c r="J109" s="128"/>
      <c r="K109" s="127"/>
      <c r="L109" s="130"/>
      <c r="M109" s="130"/>
      <c r="N109" s="137"/>
      <c r="O109" s="137"/>
      <c r="P109" s="137"/>
      <c r="Q109" s="88"/>
      <c r="R109" s="153"/>
      <c r="S109" s="154"/>
      <c r="T109" s="154"/>
      <c r="U109" s="90"/>
      <c r="V109" s="138"/>
      <c r="W109" s="90"/>
      <c r="X109" s="90"/>
      <c r="Y109" s="86"/>
      <c r="Z109" s="86"/>
      <c r="AA109" s="86"/>
      <c r="AB109" s="86"/>
      <c r="AC109" s="86"/>
      <c r="AD109" s="86"/>
      <c r="AE109" s="86"/>
      <c r="AF109" s="86"/>
      <c r="AG109" s="86"/>
      <c r="AH109" s="86"/>
      <c r="AI109" s="86"/>
      <c r="AJ109" s="86"/>
      <c r="AK109" s="86"/>
      <c r="AL109" s="86"/>
    </row>
    <row r="110" spans="1:38" s="2" customFormat="1" ht="17.25" thickBot="1" thickTop="1">
      <c r="A110" s="86"/>
      <c r="B110" s="86"/>
      <c r="C110" s="139"/>
      <c r="D110" s="160"/>
      <c r="E110" s="210">
        <f>H85</f>
        <v>0</v>
      </c>
      <c r="F110" s="165"/>
      <c r="G110" s="213">
        <f>H93</f>
        <v>0</v>
      </c>
      <c r="H110" s="216"/>
      <c r="I110" s="184">
        <f>IF(I32="","",I32)</f>
      </c>
      <c r="J110" s="164" t="s">
        <v>6</v>
      </c>
      <c r="K110" s="185">
        <f>IF(K32="","",K32)</f>
      </c>
      <c r="L110" s="162"/>
      <c r="M110" s="130"/>
      <c r="N110" s="128"/>
      <c r="O110" s="128"/>
      <c r="P110" s="128"/>
      <c r="Q110" s="88"/>
      <c r="R110" s="198">
        <f>IF(N111="","",IF(N111=2,2,0))</f>
      </c>
      <c r="S110" s="195" t="s">
        <v>6</v>
      </c>
      <c r="T110" s="207">
        <f>IF(P111="","",IF(P111=2,2,0))</f>
      </c>
      <c r="U110" s="142">
        <f>IF(I110="","",IF(I110&gt;K110,1,0))</f>
      </c>
      <c r="V110" s="141">
        <f>IF(K110="","",IF(K110&gt;I110,1,0))</f>
      </c>
      <c r="W110" s="142"/>
      <c r="X110" s="142"/>
      <c r="Y110" s="86"/>
      <c r="Z110" s="86"/>
      <c r="AA110" s="86"/>
      <c r="AB110" s="86"/>
      <c r="AC110" s="86"/>
      <c r="AD110" s="146"/>
      <c r="AE110" s="86"/>
      <c r="AF110" s="86"/>
      <c r="AG110" s="86"/>
      <c r="AH110" s="86"/>
      <c r="AI110" s="86"/>
      <c r="AJ110" s="86"/>
      <c r="AK110" s="86"/>
      <c r="AL110" s="86"/>
    </row>
    <row r="111" spans="1:38" s="2" customFormat="1" ht="16.5" thickBot="1">
      <c r="A111" s="86"/>
      <c r="B111" s="86"/>
      <c r="C111" s="186">
        <f>C33</f>
        <v>3</v>
      </c>
      <c r="D111" s="135"/>
      <c r="E111" s="211"/>
      <c r="F111" s="166"/>
      <c r="G111" s="214"/>
      <c r="H111" s="217"/>
      <c r="I111" s="184">
        <f t="shared" si="0"/>
      </c>
      <c r="J111" s="164" t="s">
        <v>6</v>
      </c>
      <c r="K111" s="185">
        <f t="shared" si="1"/>
      </c>
      <c r="L111" s="130"/>
      <c r="M111" s="143"/>
      <c r="N111" s="144">
        <f>IF(Y111=0,"",SUM(U110:U112))</f>
      </c>
      <c r="O111" s="123" t="s">
        <v>6</v>
      </c>
      <c r="P111" s="144">
        <f>IF(Y111=0,"",SUM(V110:V112))</f>
      </c>
      <c r="Q111" s="88"/>
      <c r="R111" s="199"/>
      <c r="S111" s="196"/>
      <c r="T111" s="208"/>
      <c r="U111" s="142">
        <f>IF(I111="","",IF(I111&gt;K111,1,0))</f>
      </c>
      <c r="V111" s="141">
        <f>IF(K111="","",IF(K111&gt;I111,1,0))</f>
      </c>
      <c r="W111" s="142" t="e">
        <f>R110/1000000000000000</f>
        <v>#VALUE!</v>
      </c>
      <c r="X111" s="142" t="e">
        <f>T110/1000000000000000</f>
        <v>#VALUE!</v>
      </c>
      <c r="Y111" s="86">
        <f>COUNT(I110:I112,K110:K112)</f>
        <v>0</v>
      </c>
      <c r="Z111" s="86"/>
      <c r="AA111" s="86"/>
      <c r="AB111" s="86"/>
      <c r="AC111" s="86"/>
      <c r="AD111" s="146"/>
      <c r="AE111" s="86"/>
      <c r="AF111" s="86"/>
      <c r="AG111" s="86"/>
      <c r="AH111" s="86"/>
      <c r="AI111" s="86"/>
      <c r="AJ111" s="86"/>
      <c r="AK111" s="86"/>
      <c r="AL111" s="86"/>
    </row>
    <row r="112" spans="1:38" s="2" customFormat="1" ht="13.5" customHeight="1" thickBot="1">
      <c r="A112" s="86"/>
      <c r="B112" s="86"/>
      <c r="C112" s="145"/>
      <c r="D112" s="161"/>
      <c r="E112" s="212"/>
      <c r="F112" s="167"/>
      <c r="G112" s="215"/>
      <c r="H112" s="218"/>
      <c r="I112" s="187">
        <f t="shared" si="0"/>
      </c>
      <c r="J112" s="178" t="s">
        <v>6</v>
      </c>
      <c r="K112" s="188">
        <f t="shared" si="1"/>
      </c>
      <c r="L112" s="163"/>
      <c r="M112" s="130"/>
      <c r="N112" s="128"/>
      <c r="O112" s="128"/>
      <c r="P112" s="128"/>
      <c r="Q112" s="88"/>
      <c r="R112" s="200"/>
      <c r="S112" s="197"/>
      <c r="T112" s="209"/>
      <c r="U112" s="90">
        <f>IF(I112="","",IF(I112&gt;K112,1,0))</f>
      </c>
      <c r="V112" s="138">
        <f>IF(K112="","",IF(K112&gt;I112,1,0))</f>
      </c>
      <c r="W112" s="90"/>
      <c r="X112" s="90"/>
      <c r="Y112" s="86"/>
      <c r="Z112" s="86"/>
      <c r="AA112" s="86"/>
      <c r="AB112" s="86"/>
      <c r="AC112" s="86"/>
      <c r="AD112" s="86"/>
      <c r="AE112" s="86"/>
      <c r="AF112" s="86"/>
      <c r="AG112" s="86"/>
      <c r="AH112" s="86"/>
      <c r="AI112" s="86"/>
      <c r="AJ112" s="86"/>
      <c r="AK112" s="86"/>
      <c r="AL112" s="86"/>
    </row>
    <row r="113" spans="1:38" s="2" customFormat="1" ht="3.75" customHeight="1" thickBot="1" thickTop="1">
      <c r="A113" s="86"/>
      <c r="B113" s="86"/>
      <c r="C113" s="134"/>
      <c r="D113" s="135"/>
      <c r="E113" s="159"/>
      <c r="F113" s="158"/>
      <c r="G113" s="159"/>
      <c r="H113" s="136"/>
      <c r="I113" s="127"/>
      <c r="J113" s="128"/>
      <c r="K113" s="127"/>
      <c r="L113" s="130"/>
      <c r="M113" s="130"/>
      <c r="N113" s="137"/>
      <c r="O113" s="137"/>
      <c r="P113" s="137"/>
      <c r="Q113" s="88"/>
      <c r="R113" s="153"/>
      <c r="S113" s="154"/>
      <c r="T113" s="154"/>
      <c r="U113" s="90"/>
      <c r="V113" s="138"/>
      <c r="W113" s="90"/>
      <c r="X113" s="90"/>
      <c r="Y113" s="86"/>
      <c r="Z113" s="86"/>
      <c r="AA113" s="86"/>
      <c r="AB113" s="86"/>
      <c r="AC113" s="86"/>
      <c r="AD113" s="86"/>
      <c r="AE113" s="86"/>
      <c r="AF113" s="86"/>
      <c r="AG113" s="86"/>
      <c r="AH113" s="86"/>
      <c r="AI113" s="86"/>
      <c r="AJ113" s="86"/>
      <c r="AK113" s="86"/>
      <c r="AL113" s="86"/>
    </row>
    <row r="114" spans="1:38" s="2" customFormat="1" ht="13.5" customHeight="1" thickBot="1" thickTop="1">
      <c r="A114" s="86"/>
      <c r="B114" s="86"/>
      <c r="C114" s="139"/>
      <c r="D114" s="160"/>
      <c r="E114" s="210">
        <f>H87</f>
        <v>0</v>
      </c>
      <c r="F114" s="165"/>
      <c r="G114" s="213">
        <f>H89</f>
        <v>0</v>
      </c>
      <c r="H114" s="216"/>
      <c r="I114" s="184">
        <f>IF(I36="","",I36)</f>
      </c>
      <c r="J114" s="164" t="s">
        <v>6</v>
      </c>
      <c r="K114" s="185">
        <f>IF(K36="","",K36)</f>
      </c>
      <c r="L114" s="162"/>
      <c r="M114" s="130"/>
      <c r="N114" s="128"/>
      <c r="O114" s="128"/>
      <c r="P114" s="128"/>
      <c r="Q114" s="88"/>
      <c r="R114" s="198">
        <f>IF(N115="","",IF(N115=2,2,0))</f>
      </c>
      <c r="S114" s="195" t="s">
        <v>6</v>
      </c>
      <c r="T114" s="207">
        <f>IF(P115="","",IF(P115=2,2,0))</f>
      </c>
      <c r="U114" s="142">
        <f>IF(I114="","",IF(I114&gt;K114,1,0))</f>
      </c>
      <c r="V114" s="141">
        <f>IF(K114="","",IF(K114&gt;I114,1,0))</f>
      </c>
      <c r="W114" s="142"/>
      <c r="X114" s="142"/>
      <c r="Y114" s="86"/>
      <c r="Z114" s="86"/>
      <c r="AA114" s="86"/>
      <c r="AB114" s="86"/>
      <c r="AC114" s="86"/>
      <c r="AD114" s="86"/>
      <c r="AE114" s="86"/>
      <c r="AF114" s="86"/>
      <c r="AG114" s="86"/>
      <c r="AH114" s="86"/>
      <c r="AI114" s="86"/>
      <c r="AJ114" s="86"/>
      <c r="AK114" s="86"/>
      <c r="AL114" s="86"/>
    </row>
    <row r="115" spans="1:38" s="2" customFormat="1" ht="13.5" customHeight="1" thickBot="1">
      <c r="A115" s="86"/>
      <c r="B115" s="86"/>
      <c r="C115" s="186">
        <f>C37</f>
        <v>4</v>
      </c>
      <c r="D115" s="135"/>
      <c r="E115" s="211"/>
      <c r="F115" s="166"/>
      <c r="G115" s="214"/>
      <c r="H115" s="217"/>
      <c r="I115" s="184">
        <f t="shared" si="0"/>
      </c>
      <c r="J115" s="164" t="s">
        <v>6</v>
      </c>
      <c r="K115" s="185">
        <f t="shared" si="1"/>
      </c>
      <c r="L115" s="130"/>
      <c r="M115" s="143"/>
      <c r="N115" s="144">
        <f>IF(Y115=0,"",SUM(U114:U116))</f>
      </c>
      <c r="O115" s="123" t="s">
        <v>6</v>
      </c>
      <c r="P115" s="144">
        <f>IF(Y115=0,"",SUM(V114:V116))</f>
      </c>
      <c r="Q115" s="88"/>
      <c r="R115" s="199"/>
      <c r="S115" s="196" t="s">
        <v>6</v>
      </c>
      <c r="T115" s="208"/>
      <c r="U115" s="142">
        <f>IF(I115="","",IF(I115&gt;K115,1,0))</f>
      </c>
      <c r="V115" s="141">
        <f>IF(K115="","",IF(K115&gt;I115,1,0))</f>
      </c>
      <c r="W115" s="142" t="e">
        <f>R114/1000000000000000</f>
        <v>#VALUE!</v>
      </c>
      <c r="X115" s="142" t="e">
        <f>T114/1000000000000000</f>
        <v>#VALUE!</v>
      </c>
      <c r="Y115" s="86">
        <f>COUNT(I114:I116,K114:K116)</f>
        <v>0</v>
      </c>
      <c r="Z115" s="86"/>
      <c r="AA115" s="86"/>
      <c r="AB115" s="86"/>
      <c r="AC115" s="86"/>
      <c r="AD115" s="86"/>
      <c r="AE115" s="86"/>
      <c r="AF115" s="86"/>
      <c r="AG115" s="86"/>
      <c r="AH115" s="86"/>
      <c r="AI115" s="86"/>
      <c r="AJ115" s="86"/>
      <c r="AK115" s="86"/>
      <c r="AL115" s="86"/>
    </row>
    <row r="116" spans="1:38" s="2" customFormat="1" ht="13.5" customHeight="1" thickBot="1">
      <c r="A116" s="86"/>
      <c r="B116" s="86"/>
      <c r="C116" s="145"/>
      <c r="D116" s="161"/>
      <c r="E116" s="212"/>
      <c r="F116" s="167"/>
      <c r="G116" s="215"/>
      <c r="H116" s="218"/>
      <c r="I116" s="187">
        <f t="shared" si="0"/>
      </c>
      <c r="J116" s="178" t="s">
        <v>6</v>
      </c>
      <c r="K116" s="188">
        <f t="shared" si="1"/>
      </c>
      <c r="L116" s="163"/>
      <c r="M116" s="130"/>
      <c r="N116" s="128"/>
      <c r="O116" s="128"/>
      <c r="P116" s="128"/>
      <c r="Q116" s="88"/>
      <c r="R116" s="200"/>
      <c r="S116" s="197"/>
      <c r="T116" s="209"/>
      <c r="U116" s="90">
        <f>IF(I116="","",IF(I116&gt;K116,1,0))</f>
      </c>
      <c r="V116" s="138">
        <f>IF(K116="","",IF(K116&gt;I116,1,0))</f>
      </c>
      <c r="W116" s="90"/>
      <c r="X116" s="90"/>
      <c r="Y116" s="86"/>
      <c r="Z116" s="86"/>
      <c r="AA116" s="86"/>
      <c r="AB116" s="86"/>
      <c r="AC116" s="86"/>
      <c r="AD116" s="86"/>
      <c r="AE116" s="86"/>
      <c r="AF116" s="86"/>
      <c r="AG116" s="86"/>
      <c r="AH116" s="86"/>
      <c r="AI116" s="86"/>
      <c r="AJ116" s="86"/>
      <c r="AK116" s="86"/>
      <c r="AL116" s="86"/>
    </row>
    <row r="117" spans="1:38" s="2" customFormat="1" ht="3.75" customHeight="1" thickBot="1" thickTop="1">
      <c r="A117" s="86"/>
      <c r="B117" s="86"/>
      <c r="C117" s="134"/>
      <c r="D117" s="135"/>
      <c r="E117" s="159"/>
      <c r="F117" s="158"/>
      <c r="G117" s="159"/>
      <c r="H117" s="136"/>
      <c r="I117" s="127"/>
      <c r="J117" s="128"/>
      <c r="K117" s="127"/>
      <c r="L117" s="130"/>
      <c r="M117" s="130"/>
      <c r="N117" s="137"/>
      <c r="O117" s="137"/>
      <c r="P117" s="137"/>
      <c r="Q117" s="88"/>
      <c r="R117" s="153"/>
      <c r="S117" s="154"/>
      <c r="T117" s="154"/>
      <c r="U117" s="90"/>
      <c r="V117" s="138"/>
      <c r="W117" s="90"/>
      <c r="X117" s="90"/>
      <c r="Y117" s="86"/>
      <c r="Z117" s="86"/>
      <c r="AA117" s="86"/>
      <c r="AB117" s="86"/>
      <c r="AC117" s="86"/>
      <c r="AD117" s="86"/>
      <c r="AE117" s="86"/>
      <c r="AF117" s="86"/>
      <c r="AG117" s="86"/>
      <c r="AH117" s="86"/>
      <c r="AI117" s="86"/>
      <c r="AJ117" s="86"/>
      <c r="AK117" s="86"/>
      <c r="AL117" s="86"/>
    </row>
    <row r="118" spans="1:38" s="2" customFormat="1" ht="13.5" customHeight="1" thickBot="1" thickTop="1">
      <c r="A118" s="86"/>
      <c r="B118" s="86"/>
      <c r="C118" s="139"/>
      <c r="D118" s="160"/>
      <c r="E118" s="210">
        <f>H91</f>
        <v>0</v>
      </c>
      <c r="F118" s="165"/>
      <c r="G118" s="213">
        <f>H93</f>
        <v>0</v>
      </c>
      <c r="H118" s="216"/>
      <c r="I118" s="184">
        <f>IF(I40="","",I40)</f>
      </c>
      <c r="J118" s="164" t="s">
        <v>6</v>
      </c>
      <c r="K118" s="185">
        <f>IF(K40="","",K40)</f>
      </c>
      <c r="L118" s="162"/>
      <c r="M118" s="130"/>
      <c r="N118" s="128"/>
      <c r="O118" s="128"/>
      <c r="P118" s="128"/>
      <c r="Q118" s="88"/>
      <c r="R118" s="198">
        <f>IF(N119="","",IF(N119=2,2,0))</f>
      </c>
      <c r="S118" s="195" t="s">
        <v>6</v>
      </c>
      <c r="T118" s="207">
        <f>IF(P119="","",IF(P119=2,2,0))</f>
      </c>
      <c r="U118" s="142">
        <f>IF(I118="","",IF(I118&gt;K118,1,0))</f>
      </c>
      <c r="V118" s="141">
        <f>IF(K118="","",IF(K118&gt;I118,1,0))</f>
      </c>
      <c r="W118" s="142"/>
      <c r="X118" s="142"/>
      <c r="Y118" s="86"/>
      <c r="Z118" s="86"/>
      <c r="AA118" s="86"/>
      <c r="AB118" s="86"/>
      <c r="AC118" s="86"/>
      <c r="AD118" s="86"/>
      <c r="AE118" s="86"/>
      <c r="AF118" s="86"/>
      <c r="AG118" s="86"/>
      <c r="AH118" s="86"/>
      <c r="AI118" s="86"/>
      <c r="AJ118" s="86"/>
      <c r="AK118" s="86"/>
      <c r="AL118" s="86"/>
    </row>
    <row r="119" spans="1:38" s="2" customFormat="1" ht="13.5" customHeight="1" thickBot="1">
      <c r="A119" s="86"/>
      <c r="B119" s="86"/>
      <c r="C119" s="186">
        <f>C41</f>
        <v>5</v>
      </c>
      <c r="D119" s="135"/>
      <c r="E119" s="211"/>
      <c r="F119" s="166"/>
      <c r="G119" s="214"/>
      <c r="H119" s="217"/>
      <c r="I119" s="184">
        <f t="shared" si="0"/>
      </c>
      <c r="J119" s="164" t="s">
        <v>6</v>
      </c>
      <c r="K119" s="185">
        <f t="shared" si="1"/>
      </c>
      <c r="L119" s="130"/>
      <c r="M119" s="143"/>
      <c r="N119" s="144">
        <f>IF(Y119=0,"",SUM(U118:U120))</f>
      </c>
      <c r="O119" s="123" t="s">
        <v>6</v>
      </c>
      <c r="P119" s="144">
        <f>IF(Y119=0,"",SUM(V118:V120))</f>
      </c>
      <c r="Q119" s="88"/>
      <c r="R119" s="199"/>
      <c r="S119" s="196" t="s">
        <v>6</v>
      </c>
      <c r="T119" s="208"/>
      <c r="U119" s="142">
        <f>IF(I119="","",IF(I119&gt;K119,1,0))</f>
      </c>
      <c r="V119" s="141">
        <f>IF(K119="","",IF(K119&gt;I119,1,0))</f>
      </c>
      <c r="W119" s="142" t="e">
        <f>R118/1000000000000000</f>
        <v>#VALUE!</v>
      </c>
      <c r="X119" s="142" t="e">
        <f>T118/1000000000000000</f>
        <v>#VALUE!</v>
      </c>
      <c r="Y119" s="86">
        <f>COUNT(I118:I120,K118:K120)</f>
        <v>0</v>
      </c>
      <c r="Z119" s="86"/>
      <c r="AA119" s="86"/>
      <c r="AB119" s="86"/>
      <c r="AC119" s="86"/>
      <c r="AD119" s="86"/>
      <c r="AE119" s="86"/>
      <c r="AF119" s="86"/>
      <c r="AG119" s="86"/>
      <c r="AH119" s="86"/>
      <c r="AI119" s="86"/>
      <c r="AJ119" s="86"/>
      <c r="AK119" s="86"/>
      <c r="AL119" s="86"/>
    </row>
    <row r="120" spans="1:38" s="2" customFormat="1" ht="13.5" customHeight="1" thickBot="1">
      <c r="A120" s="86"/>
      <c r="B120" s="86"/>
      <c r="C120" s="145"/>
      <c r="D120" s="161"/>
      <c r="E120" s="212"/>
      <c r="F120" s="167"/>
      <c r="G120" s="215"/>
      <c r="H120" s="218"/>
      <c r="I120" s="187">
        <f t="shared" si="0"/>
      </c>
      <c r="J120" s="178" t="s">
        <v>6</v>
      </c>
      <c r="K120" s="188">
        <f t="shared" si="1"/>
      </c>
      <c r="L120" s="163"/>
      <c r="M120" s="130"/>
      <c r="N120" s="128"/>
      <c r="O120" s="128"/>
      <c r="P120" s="128"/>
      <c r="Q120" s="88"/>
      <c r="R120" s="200"/>
      <c r="S120" s="197"/>
      <c r="T120" s="209"/>
      <c r="U120" s="90">
        <f>IF(I120="","",IF(I120&gt;K120,1,0))</f>
      </c>
      <c r="V120" s="138">
        <f>IF(K120="","",IF(K120&gt;I120,1,0))</f>
      </c>
      <c r="W120" s="90"/>
      <c r="X120" s="90"/>
      <c r="Y120" s="86"/>
      <c r="Z120" s="86"/>
      <c r="AA120" s="86"/>
      <c r="AB120" s="86"/>
      <c r="AC120" s="86"/>
      <c r="AD120" s="86"/>
      <c r="AE120" s="86"/>
      <c r="AF120" s="86"/>
      <c r="AG120" s="86"/>
      <c r="AH120" s="86"/>
      <c r="AI120" s="86"/>
      <c r="AJ120" s="86"/>
      <c r="AK120" s="86"/>
      <c r="AL120" s="86"/>
    </row>
    <row r="121" spans="1:38" s="2" customFormat="1" ht="3.75" customHeight="1" thickBot="1" thickTop="1">
      <c r="A121" s="86"/>
      <c r="B121" s="86"/>
      <c r="C121" s="134"/>
      <c r="D121" s="135"/>
      <c r="E121" s="159"/>
      <c r="F121" s="158"/>
      <c r="G121" s="159"/>
      <c r="H121" s="136"/>
      <c r="I121" s="127"/>
      <c r="J121" s="128"/>
      <c r="K121" s="127"/>
      <c r="L121" s="130"/>
      <c r="M121" s="130"/>
      <c r="N121" s="137"/>
      <c r="O121" s="137"/>
      <c r="P121" s="137"/>
      <c r="Q121" s="88"/>
      <c r="R121" s="153"/>
      <c r="S121" s="154"/>
      <c r="T121" s="154"/>
      <c r="U121" s="90"/>
      <c r="V121" s="138"/>
      <c r="W121" s="90"/>
      <c r="X121" s="90"/>
      <c r="Y121" s="86"/>
      <c r="Z121" s="86"/>
      <c r="AA121" s="86"/>
      <c r="AB121" s="86"/>
      <c r="AC121" s="86"/>
      <c r="AD121" s="86"/>
      <c r="AE121" s="86"/>
      <c r="AF121" s="86"/>
      <c r="AG121" s="86"/>
      <c r="AH121" s="86"/>
      <c r="AI121" s="86"/>
      <c r="AJ121" s="86"/>
      <c r="AK121" s="86"/>
      <c r="AL121" s="86"/>
    </row>
    <row r="122" spans="1:38" s="2" customFormat="1" ht="13.5" customHeight="1" thickBot="1" thickTop="1">
      <c r="A122" s="86"/>
      <c r="B122" s="86"/>
      <c r="C122" s="139"/>
      <c r="D122" s="160"/>
      <c r="E122" s="210">
        <f>H85</f>
        <v>0</v>
      </c>
      <c r="F122" s="165"/>
      <c r="G122" s="213">
        <f>H89</f>
        <v>0</v>
      </c>
      <c r="H122" s="216"/>
      <c r="I122" s="184">
        <f>IF(I44="","",I44)</f>
      </c>
      <c r="J122" s="164" t="s">
        <v>6</v>
      </c>
      <c r="K122" s="185">
        <f>IF(K44="","",K44)</f>
      </c>
      <c r="L122" s="162"/>
      <c r="M122" s="130"/>
      <c r="N122" s="128"/>
      <c r="O122" s="128"/>
      <c r="P122" s="128"/>
      <c r="Q122" s="88"/>
      <c r="R122" s="198">
        <f>IF(N123="","",IF(N123="",2,0))</f>
      </c>
      <c r="S122" s="195" t="s">
        <v>6</v>
      </c>
      <c r="T122" s="207">
        <f>IF(P123="","",IF(P123="",2,0))</f>
      </c>
      <c r="U122" s="142">
        <f>IF(I122="","",IF(I122&gt;K122,1,0))</f>
      </c>
      <c r="V122" s="141">
        <f>IF(K122="","",IF(K122&gt;I122,1,0))</f>
      </c>
      <c r="W122" s="142"/>
      <c r="X122" s="142"/>
      <c r="Y122" s="86"/>
      <c r="Z122" s="86"/>
      <c r="AA122" s="86"/>
      <c r="AB122" s="86"/>
      <c r="AC122" s="86"/>
      <c r="AD122" s="86"/>
      <c r="AE122" s="86"/>
      <c r="AF122" s="86"/>
      <c r="AG122" s="86"/>
      <c r="AH122" s="86"/>
      <c r="AI122" s="86"/>
      <c r="AJ122" s="86"/>
      <c r="AK122" s="86"/>
      <c r="AL122" s="86"/>
    </row>
    <row r="123" spans="1:38" s="2" customFormat="1" ht="13.5" customHeight="1" thickBot="1">
      <c r="A123" s="86"/>
      <c r="B123" s="86"/>
      <c r="C123" s="186">
        <f>C45</f>
        <v>6</v>
      </c>
      <c r="D123" s="135"/>
      <c r="E123" s="211"/>
      <c r="F123" s="166"/>
      <c r="G123" s="214"/>
      <c r="H123" s="217"/>
      <c r="I123" s="184">
        <f t="shared" si="0"/>
      </c>
      <c r="J123" s="164" t="s">
        <v>6</v>
      </c>
      <c r="K123" s="185">
        <f t="shared" si="1"/>
      </c>
      <c r="L123" s="130"/>
      <c r="M123" s="143"/>
      <c r="N123" s="144">
        <f>IF(Y123=0,"",SUM(U122:U124))</f>
      </c>
      <c r="O123" s="123" t="s">
        <v>6</v>
      </c>
      <c r="P123" s="144">
        <f>IF(Y123=0,"",SUM(V122:V124))</f>
      </c>
      <c r="Q123" s="88"/>
      <c r="R123" s="199"/>
      <c r="S123" s="196" t="s">
        <v>6</v>
      </c>
      <c r="T123" s="208"/>
      <c r="U123" s="142">
        <f>IF(I123="","",IF(I123&gt;K123,1,0))</f>
      </c>
      <c r="V123" s="141">
        <f>IF(K123="","",IF(K123&gt;I123,1,0))</f>
      </c>
      <c r="W123" s="142" t="e">
        <f>R122/1000000000000000</f>
        <v>#VALUE!</v>
      </c>
      <c r="X123" s="142" t="e">
        <f>T122/1000000000000000</f>
        <v>#VALUE!</v>
      </c>
      <c r="Y123" s="86">
        <f>COUNT(I122:I124,K122:K124)</f>
        <v>0</v>
      </c>
      <c r="Z123" s="86"/>
      <c r="AA123" s="86"/>
      <c r="AB123" s="86"/>
      <c r="AC123" s="86"/>
      <c r="AD123" s="86"/>
      <c r="AE123" s="86"/>
      <c r="AF123" s="86"/>
      <c r="AG123" s="86"/>
      <c r="AH123" s="86"/>
      <c r="AI123" s="86"/>
      <c r="AJ123" s="86"/>
      <c r="AK123" s="86"/>
      <c r="AL123" s="86"/>
    </row>
    <row r="124" spans="1:38" s="2" customFormat="1" ht="13.5" customHeight="1" thickBot="1">
      <c r="A124" s="86"/>
      <c r="B124" s="86"/>
      <c r="C124" s="145"/>
      <c r="D124" s="161"/>
      <c r="E124" s="212"/>
      <c r="F124" s="167"/>
      <c r="G124" s="215"/>
      <c r="H124" s="218"/>
      <c r="I124" s="187">
        <f t="shared" si="0"/>
      </c>
      <c r="J124" s="178" t="s">
        <v>6</v>
      </c>
      <c r="K124" s="188">
        <f t="shared" si="1"/>
      </c>
      <c r="L124" s="163"/>
      <c r="M124" s="130"/>
      <c r="N124" s="128"/>
      <c r="O124" s="128"/>
      <c r="P124" s="128"/>
      <c r="Q124" s="88"/>
      <c r="R124" s="200"/>
      <c r="S124" s="197"/>
      <c r="T124" s="209"/>
      <c r="U124" s="90">
        <f>IF(I124="","",IF(I124&gt;K124,1,0))</f>
      </c>
      <c r="V124" s="138">
        <f>IF(K124="","",IF(K124&gt;I124,1,0))</f>
      </c>
      <c r="W124" s="90"/>
      <c r="X124" s="90"/>
      <c r="Y124" s="86"/>
      <c r="Z124" s="86"/>
      <c r="AA124" s="86"/>
      <c r="AB124" s="86"/>
      <c r="AC124" s="86"/>
      <c r="AD124" s="86"/>
      <c r="AE124" s="86"/>
      <c r="AF124" s="86"/>
      <c r="AG124" s="86"/>
      <c r="AH124" s="86"/>
      <c r="AI124" s="86"/>
      <c r="AJ124" s="86"/>
      <c r="AK124" s="86"/>
      <c r="AL124" s="86"/>
    </row>
    <row r="125" spans="1:38" s="2" customFormat="1" ht="3.75" customHeight="1" thickBot="1" thickTop="1">
      <c r="A125" s="86"/>
      <c r="B125" s="86"/>
      <c r="C125" s="134"/>
      <c r="D125" s="135"/>
      <c r="E125" s="159"/>
      <c r="F125" s="158"/>
      <c r="G125" s="159"/>
      <c r="H125" s="136"/>
      <c r="I125" s="127"/>
      <c r="J125" s="128"/>
      <c r="K125" s="127"/>
      <c r="L125" s="130"/>
      <c r="M125" s="130"/>
      <c r="N125" s="137"/>
      <c r="O125" s="137"/>
      <c r="P125" s="137"/>
      <c r="Q125" s="88"/>
      <c r="R125" s="153"/>
      <c r="S125" s="154"/>
      <c r="T125" s="154"/>
      <c r="U125" s="90"/>
      <c r="V125" s="138"/>
      <c r="W125" s="90"/>
      <c r="X125" s="90"/>
      <c r="Y125" s="86"/>
      <c r="Z125" s="86"/>
      <c r="AA125" s="86"/>
      <c r="AB125" s="86"/>
      <c r="AC125" s="86"/>
      <c r="AD125" s="86"/>
      <c r="AE125" s="86"/>
      <c r="AF125" s="86"/>
      <c r="AG125" s="86"/>
      <c r="AH125" s="86"/>
      <c r="AI125" s="86"/>
      <c r="AJ125" s="86"/>
      <c r="AK125" s="86"/>
      <c r="AL125" s="86"/>
    </row>
    <row r="126" spans="1:38" s="2" customFormat="1" ht="13.5" customHeight="1" thickBot="1" thickTop="1">
      <c r="A126" s="86"/>
      <c r="B126" s="86"/>
      <c r="C126" s="139"/>
      <c r="D126" s="160"/>
      <c r="E126" s="210">
        <f>H87</f>
        <v>0</v>
      </c>
      <c r="F126" s="165"/>
      <c r="G126" s="213">
        <f>H91</f>
        <v>0</v>
      </c>
      <c r="H126" s="216"/>
      <c r="I126" s="184">
        <f>IF(I48="","",I48)</f>
      </c>
      <c r="J126" s="164" t="s">
        <v>6</v>
      </c>
      <c r="K126" s="185">
        <f>IF(K48="","",K48)</f>
      </c>
      <c r="L126" s="162"/>
      <c r="M126" s="130"/>
      <c r="N126" s="128"/>
      <c r="O126" s="128"/>
      <c r="P126" s="128"/>
      <c r="Q126" s="88"/>
      <c r="R126" s="198">
        <f>IF(N127="","",IF(N127=2,2,0))</f>
      </c>
      <c r="S126" s="195" t="s">
        <v>6</v>
      </c>
      <c r="T126" s="207">
        <f>IF(P127="","",IF(P127=2,2,0))</f>
      </c>
      <c r="U126" s="142">
        <f>IF(I126="","",IF(I126&gt;K126,1,0))</f>
      </c>
      <c r="V126" s="141">
        <f>IF(K126="","",IF(K126&gt;I126,1,0))</f>
      </c>
      <c r="W126" s="142"/>
      <c r="X126" s="142"/>
      <c r="Y126" s="86"/>
      <c r="Z126" s="86"/>
      <c r="AA126" s="86"/>
      <c r="AB126" s="86"/>
      <c r="AC126" s="86"/>
      <c r="AD126" s="86"/>
      <c r="AE126" s="86"/>
      <c r="AF126" s="86"/>
      <c r="AG126" s="86"/>
      <c r="AH126" s="86"/>
      <c r="AI126" s="86"/>
      <c r="AJ126" s="86"/>
      <c r="AK126" s="86"/>
      <c r="AL126" s="86"/>
    </row>
    <row r="127" spans="1:38" s="2" customFormat="1" ht="13.5" customHeight="1" thickBot="1">
      <c r="A127" s="86"/>
      <c r="B127" s="86"/>
      <c r="C127" s="186">
        <f>C49</f>
        <v>7</v>
      </c>
      <c r="D127" s="135"/>
      <c r="E127" s="211"/>
      <c r="F127" s="166"/>
      <c r="G127" s="214"/>
      <c r="H127" s="217"/>
      <c r="I127" s="184">
        <f t="shared" si="0"/>
      </c>
      <c r="J127" s="164" t="s">
        <v>6</v>
      </c>
      <c r="K127" s="185">
        <f t="shared" si="1"/>
      </c>
      <c r="L127" s="130"/>
      <c r="M127" s="143"/>
      <c r="N127" s="144">
        <f>IF(Y127=0,"",SUM(U126:U128))</f>
      </c>
      <c r="O127" s="123" t="s">
        <v>6</v>
      </c>
      <c r="P127" s="144">
        <f>IF(Y127=0,"",SUM(V126:V128))</f>
      </c>
      <c r="Q127" s="88"/>
      <c r="R127" s="199"/>
      <c r="S127" s="196" t="s">
        <v>6</v>
      </c>
      <c r="T127" s="208"/>
      <c r="U127" s="142">
        <f>IF(I127="","",IF(I127&gt;K127,1,0))</f>
      </c>
      <c r="V127" s="141">
        <f>IF(K127="","",IF(K127&gt;I127,1,0))</f>
      </c>
      <c r="W127" s="142" t="e">
        <f>R126/1000000000000000</f>
        <v>#VALUE!</v>
      </c>
      <c r="X127" s="142" t="e">
        <f>T126/1000000000000000</f>
        <v>#VALUE!</v>
      </c>
      <c r="Y127" s="86">
        <f>COUNT(I126:I128,K126:K128)</f>
        <v>0</v>
      </c>
      <c r="Z127" s="86"/>
      <c r="AA127" s="86"/>
      <c r="AB127" s="86"/>
      <c r="AC127" s="86"/>
      <c r="AD127" s="86"/>
      <c r="AE127" s="86"/>
      <c r="AF127" s="86"/>
      <c r="AG127" s="86"/>
      <c r="AH127" s="86"/>
      <c r="AI127" s="86"/>
      <c r="AJ127" s="86"/>
      <c r="AK127" s="86"/>
      <c r="AL127" s="86"/>
    </row>
    <row r="128" spans="1:38" s="2" customFormat="1" ht="13.5" customHeight="1" thickBot="1">
      <c r="A128" s="86"/>
      <c r="B128" s="86"/>
      <c r="C128" s="145"/>
      <c r="D128" s="161"/>
      <c r="E128" s="212"/>
      <c r="F128" s="167"/>
      <c r="G128" s="215"/>
      <c r="H128" s="218"/>
      <c r="I128" s="187">
        <f t="shared" si="0"/>
      </c>
      <c r="J128" s="178" t="s">
        <v>6</v>
      </c>
      <c r="K128" s="188">
        <f t="shared" si="1"/>
      </c>
      <c r="L128" s="163"/>
      <c r="M128" s="130"/>
      <c r="N128" s="128"/>
      <c r="O128" s="128"/>
      <c r="P128" s="128"/>
      <c r="Q128" s="88"/>
      <c r="R128" s="200"/>
      <c r="S128" s="197"/>
      <c r="T128" s="209"/>
      <c r="U128" s="90">
        <f>IF(I128="","",IF(I128&gt;K128,1,0))</f>
      </c>
      <c r="V128" s="138">
        <f>IF(K128="","",IF(K128&gt;I128,1,0))</f>
      </c>
      <c r="W128" s="90"/>
      <c r="X128" s="90"/>
      <c r="Y128" s="86"/>
      <c r="Z128" s="86"/>
      <c r="AA128" s="86"/>
      <c r="AB128" s="86"/>
      <c r="AC128" s="86"/>
      <c r="AD128" s="86"/>
      <c r="AE128" s="86"/>
      <c r="AF128" s="86"/>
      <c r="AG128" s="86"/>
      <c r="AH128" s="86"/>
      <c r="AI128" s="86"/>
      <c r="AJ128" s="86"/>
      <c r="AK128" s="86"/>
      <c r="AL128" s="86"/>
    </row>
    <row r="129" spans="1:38" s="2" customFormat="1" ht="3.75" customHeight="1" thickBot="1" thickTop="1">
      <c r="A129" s="86"/>
      <c r="B129" s="86"/>
      <c r="C129" s="134"/>
      <c r="D129" s="135"/>
      <c r="E129" s="159"/>
      <c r="F129" s="158"/>
      <c r="G129" s="159"/>
      <c r="H129" s="136"/>
      <c r="I129" s="127"/>
      <c r="J129" s="128"/>
      <c r="K129" s="127"/>
      <c r="L129" s="130"/>
      <c r="M129" s="130"/>
      <c r="N129" s="137"/>
      <c r="O129" s="137"/>
      <c r="P129" s="137"/>
      <c r="Q129" s="88"/>
      <c r="R129" s="153"/>
      <c r="S129" s="154"/>
      <c r="T129" s="154"/>
      <c r="U129" s="90"/>
      <c r="V129" s="138"/>
      <c r="W129" s="90"/>
      <c r="X129" s="90"/>
      <c r="Y129" s="86"/>
      <c r="Z129" s="86"/>
      <c r="AA129" s="86"/>
      <c r="AB129" s="86"/>
      <c r="AC129" s="86"/>
      <c r="AD129" s="86"/>
      <c r="AE129" s="86"/>
      <c r="AF129" s="86"/>
      <c r="AG129" s="86"/>
      <c r="AH129" s="86"/>
      <c r="AI129" s="86"/>
      <c r="AJ129" s="86"/>
      <c r="AK129" s="86"/>
      <c r="AL129" s="86"/>
    </row>
    <row r="130" spans="1:38" s="2" customFormat="1" ht="13.5" customHeight="1" thickBot="1" thickTop="1">
      <c r="A130" s="86"/>
      <c r="B130" s="86"/>
      <c r="C130" s="139"/>
      <c r="D130" s="160"/>
      <c r="E130" s="210">
        <f>H93</f>
        <v>0</v>
      </c>
      <c r="F130" s="165"/>
      <c r="G130" s="213">
        <f>H89</f>
        <v>0</v>
      </c>
      <c r="H130" s="216"/>
      <c r="I130" s="184">
        <f>IF(I52="","",I52)</f>
      </c>
      <c r="J130" s="164" t="s">
        <v>6</v>
      </c>
      <c r="K130" s="185">
        <f>IF(K52="","",K52)</f>
      </c>
      <c r="L130" s="162"/>
      <c r="M130" s="130"/>
      <c r="N130" s="128"/>
      <c r="O130" s="128"/>
      <c r="P130" s="128"/>
      <c r="Q130" s="88"/>
      <c r="R130" s="198">
        <f>IF(N131="","",IF(N131=2,2,0))</f>
      </c>
      <c r="S130" s="195" t="s">
        <v>6</v>
      </c>
      <c r="T130" s="207">
        <f>IF(P131="","",IF(P131=2,2,0))</f>
      </c>
      <c r="U130" s="142">
        <f>IF(I130="","",IF(I130&gt;K130,1,0))</f>
      </c>
      <c r="V130" s="141">
        <f>IF(K130="","",IF(K130&gt;I130,1,0))</f>
      </c>
      <c r="W130" s="142"/>
      <c r="X130" s="142"/>
      <c r="Y130" s="86"/>
      <c r="Z130" s="86"/>
      <c r="AA130" s="86"/>
      <c r="AB130" s="86"/>
      <c r="AC130" s="86"/>
      <c r="AD130" s="86"/>
      <c r="AE130" s="86"/>
      <c r="AF130" s="86"/>
      <c r="AG130" s="86"/>
      <c r="AH130" s="86"/>
      <c r="AI130" s="86"/>
      <c r="AJ130" s="86"/>
      <c r="AK130" s="86"/>
      <c r="AL130" s="86"/>
    </row>
    <row r="131" spans="1:38" s="2" customFormat="1" ht="13.5" customHeight="1" thickBot="1">
      <c r="A131" s="86"/>
      <c r="B131" s="86"/>
      <c r="C131" s="186">
        <f>C53</f>
        <v>8</v>
      </c>
      <c r="D131" s="135"/>
      <c r="E131" s="211"/>
      <c r="F131" s="166"/>
      <c r="G131" s="214"/>
      <c r="H131" s="217"/>
      <c r="I131" s="184">
        <f t="shared" si="0"/>
      </c>
      <c r="J131" s="164" t="s">
        <v>6</v>
      </c>
      <c r="K131" s="185">
        <f t="shared" si="1"/>
      </c>
      <c r="L131" s="130"/>
      <c r="M131" s="143"/>
      <c r="N131" s="144">
        <f>IF(Y131=0,"",SUM(U130:U132))</f>
      </c>
      <c r="O131" s="123" t="s">
        <v>6</v>
      </c>
      <c r="P131" s="144">
        <f>IF(Y131=0,"",SUM(V130:V132))</f>
      </c>
      <c r="Q131" s="88"/>
      <c r="R131" s="199"/>
      <c r="S131" s="196" t="s">
        <v>6</v>
      </c>
      <c r="T131" s="208"/>
      <c r="U131" s="142">
        <f>IF(I131="","",IF(I131&gt;K131,1,0))</f>
      </c>
      <c r="V131" s="141">
        <f>IF(K131="","",IF(K131&gt;I131,1,0))</f>
      </c>
      <c r="W131" s="142" t="e">
        <f>R130/1000000000000000</f>
        <v>#VALUE!</v>
      </c>
      <c r="X131" s="142" t="e">
        <f>T130/1000000000000000</f>
        <v>#VALUE!</v>
      </c>
      <c r="Y131" s="86">
        <f>COUNT(I130:I132,K130:K132)</f>
        <v>0</v>
      </c>
      <c r="Z131" s="86"/>
      <c r="AA131" s="86"/>
      <c r="AB131" s="86"/>
      <c r="AC131" s="86"/>
      <c r="AD131" s="86"/>
      <c r="AE131" s="86"/>
      <c r="AF131" s="86"/>
      <c r="AG131" s="86"/>
      <c r="AH131" s="86"/>
      <c r="AI131" s="86"/>
      <c r="AJ131" s="86"/>
      <c r="AK131" s="86"/>
      <c r="AL131" s="86"/>
    </row>
    <row r="132" spans="1:38" s="2" customFormat="1" ht="13.5" customHeight="1" thickBot="1">
      <c r="A132" s="86"/>
      <c r="B132" s="86"/>
      <c r="C132" s="145"/>
      <c r="D132" s="161"/>
      <c r="E132" s="212"/>
      <c r="F132" s="167"/>
      <c r="G132" s="215"/>
      <c r="H132" s="218"/>
      <c r="I132" s="187">
        <f t="shared" si="0"/>
      </c>
      <c r="J132" s="178" t="s">
        <v>6</v>
      </c>
      <c r="K132" s="188">
        <f t="shared" si="1"/>
      </c>
      <c r="L132" s="163"/>
      <c r="M132" s="130"/>
      <c r="N132" s="128"/>
      <c r="O132" s="128"/>
      <c r="P132" s="128"/>
      <c r="Q132" s="88"/>
      <c r="R132" s="200"/>
      <c r="S132" s="197"/>
      <c r="T132" s="209"/>
      <c r="U132" s="90">
        <f>IF(I132="","",IF(I132&gt;K132,1,0))</f>
      </c>
      <c r="V132" s="138">
        <f>IF(K132="","",IF(K132&gt;I132,1,0))</f>
      </c>
      <c r="W132" s="90"/>
      <c r="X132" s="90"/>
      <c r="Y132" s="86"/>
      <c r="Z132" s="86"/>
      <c r="AA132" s="86"/>
      <c r="AB132" s="86"/>
      <c r="AC132" s="86"/>
      <c r="AD132" s="86"/>
      <c r="AE132" s="86"/>
      <c r="AF132" s="86"/>
      <c r="AG132" s="86"/>
      <c r="AH132" s="86"/>
      <c r="AI132" s="86"/>
      <c r="AJ132" s="86"/>
      <c r="AK132" s="86"/>
      <c r="AL132" s="86"/>
    </row>
    <row r="133" spans="1:38" s="2" customFormat="1" ht="3.75" customHeight="1" thickBot="1" thickTop="1">
      <c r="A133" s="86"/>
      <c r="B133" s="86"/>
      <c r="C133" s="134"/>
      <c r="D133" s="135"/>
      <c r="E133" s="159"/>
      <c r="F133" s="158"/>
      <c r="G133" s="159"/>
      <c r="H133" s="136"/>
      <c r="I133" s="127"/>
      <c r="J133" s="128"/>
      <c r="K133" s="127"/>
      <c r="L133" s="130"/>
      <c r="M133" s="130"/>
      <c r="N133" s="137"/>
      <c r="O133" s="137"/>
      <c r="P133" s="137"/>
      <c r="Q133" s="88"/>
      <c r="R133" s="153"/>
      <c r="S133" s="154"/>
      <c r="T133" s="154"/>
      <c r="U133" s="90"/>
      <c r="V133" s="138"/>
      <c r="W133" s="90"/>
      <c r="X133" s="90"/>
      <c r="Y133" s="86"/>
      <c r="Z133" s="86"/>
      <c r="AA133" s="86"/>
      <c r="AB133" s="86"/>
      <c r="AC133" s="86"/>
      <c r="AD133" s="86"/>
      <c r="AE133" s="86"/>
      <c r="AF133" s="86"/>
      <c r="AG133" s="86"/>
      <c r="AH133" s="86"/>
      <c r="AI133" s="86"/>
      <c r="AJ133" s="86"/>
      <c r="AK133" s="86"/>
      <c r="AL133" s="86"/>
    </row>
    <row r="134" spans="1:38" s="2" customFormat="1" ht="13.5" customHeight="1" thickBot="1" thickTop="1">
      <c r="A134" s="86"/>
      <c r="B134" s="86"/>
      <c r="C134" s="139"/>
      <c r="D134" s="160"/>
      <c r="E134" s="210">
        <f>H85</f>
        <v>0</v>
      </c>
      <c r="F134" s="165"/>
      <c r="G134" s="213">
        <f>H91</f>
        <v>0</v>
      </c>
      <c r="H134" s="216"/>
      <c r="I134" s="184">
        <f>IF(I56="","",I56)</f>
      </c>
      <c r="J134" s="164" t="s">
        <v>6</v>
      </c>
      <c r="K134" s="185">
        <f>IF(K56="","",K56)</f>
      </c>
      <c r="L134" s="162"/>
      <c r="M134" s="130"/>
      <c r="N134" s="128"/>
      <c r="O134" s="128"/>
      <c r="P134" s="128"/>
      <c r="Q134" s="88"/>
      <c r="R134" s="198">
        <f>IF(N135="","",IF(N135=2,2,0))</f>
      </c>
      <c r="S134" s="195" t="s">
        <v>6</v>
      </c>
      <c r="T134" s="207">
        <f>IF(P135="","",IF(P135=2,2,0))</f>
      </c>
      <c r="U134" s="142">
        <f>IF(I134="","",IF(I134&gt;K134,1,0))</f>
      </c>
      <c r="V134" s="141">
        <f>IF(K134="","",IF(K134&gt;I134,1,0))</f>
      </c>
      <c r="W134" s="142"/>
      <c r="X134" s="142"/>
      <c r="Y134" s="86"/>
      <c r="Z134" s="86"/>
      <c r="AA134" s="86"/>
      <c r="AB134" s="86"/>
      <c r="AC134" s="86"/>
      <c r="AD134" s="86"/>
      <c r="AE134" s="86"/>
      <c r="AF134" s="86"/>
      <c r="AG134" s="86"/>
      <c r="AH134" s="86"/>
      <c r="AI134" s="86"/>
      <c r="AJ134" s="86"/>
      <c r="AK134" s="86"/>
      <c r="AL134" s="86"/>
    </row>
    <row r="135" spans="1:38" s="2" customFormat="1" ht="12.75" customHeight="1" thickBot="1">
      <c r="A135" s="86"/>
      <c r="B135" s="86"/>
      <c r="C135" s="186">
        <f>C57</f>
        <v>9</v>
      </c>
      <c r="D135" s="135"/>
      <c r="E135" s="211"/>
      <c r="F135" s="166"/>
      <c r="G135" s="214"/>
      <c r="H135" s="217"/>
      <c r="I135" s="184">
        <f t="shared" si="0"/>
      </c>
      <c r="J135" s="164" t="s">
        <v>6</v>
      </c>
      <c r="K135" s="185">
        <f t="shared" si="1"/>
      </c>
      <c r="L135" s="130"/>
      <c r="M135" s="143"/>
      <c r="N135" s="144">
        <f>IF(Y135=0,"",SUM(U134:U136))</f>
      </c>
      <c r="O135" s="123" t="s">
        <v>6</v>
      </c>
      <c r="P135" s="144">
        <f>IF(Y135=0,"",SUM(V134:V136))</f>
      </c>
      <c r="Q135" s="88"/>
      <c r="R135" s="199"/>
      <c r="S135" s="196" t="s">
        <v>6</v>
      </c>
      <c r="T135" s="208"/>
      <c r="U135" s="142">
        <f>IF(I135="","",IF(I135&gt;K135,1,0))</f>
      </c>
      <c r="V135" s="141">
        <f>IF(K135="","",IF(K135&gt;I135,1,0))</f>
      </c>
      <c r="W135" s="142" t="e">
        <f>R134/1000000000000000</f>
        <v>#VALUE!</v>
      </c>
      <c r="X135" s="142" t="e">
        <f>T134/1000000000000000</f>
        <v>#VALUE!</v>
      </c>
      <c r="Y135" s="86">
        <f>COUNT(I134:I136,K134:K136)</f>
        <v>0</v>
      </c>
      <c r="Z135" s="86"/>
      <c r="AA135" s="86"/>
      <c r="AB135" s="86"/>
      <c r="AC135" s="86"/>
      <c r="AD135" s="86"/>
      <c r="AE135" s="86"/>
      <c r="AF135" s="86"/>
      <c r="AG135" s="86"/>
      <c r="AH135" s="86"/>
      <c r="AI135" s="86"/>
      <c r="AJ135" s="86"/>
      <c r="AK135" s="86"/>
      <c r="AL135" s="86"/>
    </row>
    <row r="136" spans="1:38" s="2" customFormat="1" ht="13.5" customHeight="1" thickBot="1">
      <c r="A136" s="86"/>
      <c r="B136" s="86"/>
      <c r="C136" s="145"/>
      <c r="D136" s="161"/>
      <c r="E136" s="212"/>
      <c r="F136" s="167"/>
      <c r="G136" s="215"/>
      <c r="H136" s="218"/>
      <c r="I136" s="187">
        <f t="shared" si="0"/>
      </c>
      <c r="J136" s="178" t="s">
        <v>6</v>
      </c>
      <c r="K136" s="188">
        <f t="shared" si="1"/>
      </c>
      <c r="L136" s="163"/>
      <c r="M136" s="130"/>
      <c r="N136" s="128"/>
      <c r="O136" s="128"/>
      <c r="P136" s="128"/>
      <c r="Q136" s="88"/>
      <c r="R136" s="200"/>
      <c r="S136" s="197"/>
      <c r="T136" s="209"/>
      <c r="U136" s="90">
        <f>IF(I136="","",IF(I136&gt;K136,1,0))</f>
      </c>
      <c r="V136" s="138">
        <f>IF(K136="","",IF(K136&gt;I136,1,0))</f>
      </c>
      <c r="W136" s="90"/>
      <c r="X136" s="90"/>
      <c r="Y136" s="86"/>
      <c r="Z136" s="86"/>
      <c r="AA136" s="86"/>
      <c r="AB136" s="86"/>
      <c r="AC136" s="86"/>
      <c r="AD136" s="86"/>
      <c r="AE136" s="86"/>
      <c r="AF136" s="86"/>
      <c r="AG136" s="86"/>
      <c r="AH136" s="86"/>
      <c r="AI136" s="86"/>
      <c r="AJ136" s="86"/>
      <c r="AK136" s="86"/>
      <c r="AL136" s="86"/>
    </row>
    <row r="137" spans="1:38" s="2" customFormat="1" ht="3.75" customHeight="1" thickBot="1" thickTop="1">
      <c r="A137" s="86"/>
      <c r="B137" s="86"/>
      <c r="C137" s="134"/>
      <c r="D137" s="135"/>
      <c r="E137" s="159"/>
      <c r="F137" s="158"/>
      <c r="G137" s="159"/>
      <c r="H137" s="136"/>
      <c r="I137" s="127"/>
      <c r="J137" s="128"/>
      <c r="K137" s="127"/>
      <c r="L137" s="130"/>
      <c r="M137" s="130"/>
      <c r="N137" s="137"/>
      <c r="O137" s="137"/>
      <c r="P137" s="137"/>
      <c r="Q137" s="88"/>
      <c r="R137" s="153"/>
      <c r="S137" s="154"/>
      <c r="T137" s="154"/>
      <c r="U137" s="90"/>
      <c r="V137" s="138"/>
      <c r="W137" s="90"/>
      <c r="X137" s="90"/>
      <c r="Y137" s="86"/>
      <c r="Z137" s="86"/>
      <c r="AA137" s="86"/>
      <c r="AB137" s="86"/>
      <c r="AC137" s="86"/>
      <c r="AD137" s="86"/>
      <c r="AE137" s="86"/>
      <c r="AF137" s="86"/>
      <c r="AG137" s="86"/>
      <c r="AH137" s="86"/>
      <c r="AI137" s="86"/>
      <c r="AJ137" s="86"/>
      <c r="AK137" s="86"/>
      <c r="AL137" s="86"/>
    </row>
    <row r="138" spans="1:38" s="2" customFormat="1" ht="13.5" customHeight="1" thickBot="1" thickTop="1">
      <c r="A138" s="86"/>
      <c r="B138" s="86"/>
      <c r="C138" s="139"/>
      <c r="D138" s="160"/>
      <c r="E138" s="210">
        <f>H87</f>
        <v>0</v>
      </c>
      <c r="F138" s="165"/>
      <c r="G138" s="213">
        <f>H93</f>
        <v>0</v>
      </c>
      <c r="H138" s="216"/>
      <c r="I138" s="184">
        <f>IF(I60="","",I60)</f>
      </c>
      <c r="J138" s="164" t="s">
        <v>6</v>
      </c>
      <c r="K138" s="185">
        <f>IF(K60="","",K60)</f>
      </c>
      <c r="L138" s="162"/>
      <c r="M138" s="130"/>
      <c r="N138" s="128"/>
      <c r="O138" s="128"/>
      <c r="P138" s="128"/>
      <c r="Q138" s="88"/>
      <c r="R138" s="198">
        <f>IF(N139="","",IF(N139=2,2,0))</f>
      </c>
      <c r="S138" s="195" t="s">
        <v>6</v>
      </c>
      <c r="T138" s="207">
        <f>IF(P139="","",IF(P139=2,2,0))</f>
      </c>
      <c r="U138" s="142">
        <f>IF(I138="","",IF(I138&gt;K138,1,0))</f>
      </c>
      <c r="V138" s="141">
        <f>IF(K138="","",IF(K138&gt;I138,1,0))</f>
      </c>
      <c r="W138" s="142"/>
      <c r="X138" s="142"/>
      <c r="Y138" s="86"/>
      <c r="Z138" s="86"/>
      <c r="AA138" s="86"/>
      <c r="AB138" s="86"/>
      <c r="AC138" s="86"/>
      <c r="AD138" s="86"/>
      <c r="AE138" s="86"/>
      <c r="AF138" s="86"/>
      <c r="AG138" s="86"/>
      <c r="AH138" s="86"/>
      <c r="AI138" s="86"/>
      <c r="AJ138" s="86"/>
      <c r="AK138" s="86"/>
      <c r="AL138" s="86"/>
    </row>
    <row r="139" spans="1:38" s="2" customFormat="1" ht="13.5" customHeight="1" thickBot="1">
      <c r="A139" s="86"/>
      <c r="B139" s="86"/>
      <c r="C139" s="186">
        <f>C61</f>
        <v>10</v>
      </c>
      <c r="D139" s="135"/>
      <c r="E139" s="211"/>
      <c r="F139" s="166"/>
      <c r="G139" s="214"/>
      <c r="H139" s="217"/>
      <c r="I139" s="184">
        <f t="shared" si="0"/>
      </c>
      <c r="J139" s="164" t="s">
        <v>6</v>
      </c>
      <c r="K139" s="185">
        <f t="shared" si="1"/>
      </c>
      <c r="L139" s="130"/>
      <c r="M139" s="143"/>
      <c r="N139" s="144">
        <f>IF(Y139=0,"",SUM(U138:U140))</f>
      </c>
      <c r="O139" s="123" t="s">
        <v>6</v>
      </c>
      <c r="P139" s="144">
        <f>IF(Y139=0,"",SUM(V138:V140))</f>
      </c>
      <c r="Q139" s="88"/>
      <c r="R139" s="199"/>
      <c r="S139" s="196" t="s">
        <v>6</v>
      </c>
      <c r="T139" s="208"/>
      <c r="U139" s="142">
        <f>IF(I139="","",IF(I139&gt;K139,1,0))</f>
      </c>
      <c r="V139" s="141">
        <f>IF(K139="","",IF(K139&gt;I139,1,0))</f>
      </c>
      <c r="W139" s="142" t="e">
        <f>R138/1000000000000000</f>
        <v>#VALUE!</v>
      </c>
      <c r="X139" s="142" t="e">
        <f>T138/1000000000000000</f>
        <v>#VALUE!</v>
      </c>
      <c r="Y139" s="86">
        <f>COUNT(I138:I140,K138:K140)</f>
        <v>0</v>
      </c>
      <c r="Z139" s="86"/>
      <c r="AA139" s="86"/>
      <c r="AB139" s="86"/>
      <c r="AC139" s="86"/>
      <c r="AD139" s="86"/>
      <c r="AE139" s="86"/>
      <c r="AF139" s="86"/>
      <c r="AG139" s="86"/>
      <c r="AH139" s="86"/>
      <c r="AI139" s="86"/>
      <c r="AJ139" s="86"/>
      <c r="AK139" s="86"/>
      <c r="AL139" s="86"/>
    </row>
    <row r="140" spans="1:38" s="2" customFormat="1" ht="13.5" customHeight="1" thickBot="1">
      <c r="A140" s="86"/>
      <c r="B140" s="86"/>
      <c r="C140" s="145"/>
      <c r="D140" s="161"/>
      <c r="E140" s="212"/>
      <c r="F140" s="167"/>
      <c r="G140" s="215"/>
      <c r="H140" s="218"/>
      <c r="I140" s="187">
        <f t="shared" si="0"/>
      </c>
      <c r="J140" s="178" t="s">
        <v>6</v>
      </c>
      <c r="K140" s="188">
        <f t="shared" si="1"/>
      </c>
      <c r="L140" s="163"/>
      <c r="M140" s="130"/>
      <c r="N140" s="128"/>
      <c r="O140" s="128"/>
      <c r="P140" s="128"/>
      <c r="Q140" s="88"/>
      <c r="R140" s="200"/>
      <c r="S140" s="197"/>
      <c r="T140" s="209"/>
      <c r="U140" s="90">
        <f>IF(I140="","",IF(I140&gt;K140,1,0))</f>
      </c>
      <c r="V140" s="138">
        <f>IF(K140="","",IF(K140&gt;I140,1,0))</f>
      </c>
      <c r="W140" s="90"/>
      <c r="X140" s="90"/>
      <c r="Y140" s="86"/>
      <c r="Z140" s="86"/>
      <c r="AA140" s="86"/>
      <c r="AB140" s="86"/>
      <c r="AC140" s="86"/>
      <c r="AD140" s="86"/>
      <c r="AE140" s="86"/>
      <c r="AF140" s="86"/>
      <c r="AG140" s="86"/>
      <c r="AH140" s="86"/>
      <c r="AI140" s="86"/>
      <c r="AJ140" s="86"/>
      <c r="AK140" s="86"/>
      <c r="AL140" s="86"/>
    </row>
    <row r="141" spans="3:22" ht="4.5" customHeight="1" thickBot="1" thickTop="1">
      <c r="C141" s="134"/>
      <c r="D141" s="135"/>
      <c r="E141" s="136"/>
      <c r="F141" s="135"/>
      <c r="G141" s="136"/>
      <c r="H141" s="136"/>
      <c r="I141" s="127"/>
      <c r="J141" s="128"/>
      <c r="K141" s="127"/>
      <c r="L141" s="130"/>
      <c r="M141" s="130"/>
      <c r="N141" s="137"/>
      <c r="O141" s="137"/>
      <c r="P141" s="137"/>
      <c r="R141" s="153"/>
      <c r="S141" s="154"/>
      <c r="T141" s="154"/>
      <c r="U141" s="138"/>
      <c r="V141" s="138"/>
    </row>
    <row r="142" spans="18:20" ht="13.5" thickTop="1">
      <c r="R142" s="153"/>
      <c r="S142" s="154"/>
      <c r="T142" s="154"/>
    </row>
  </sheetData>
  <sheetProtection password="98AF" sheet="1" objects="1" scenarios="1" selectLockedCells="1"/>
  <mergeCells count="125">
    <mergeCell ref="T106:T108"/>
    <mergeCell ref="R3:U3"/>
    <mergeCell ref="E36:E38"/>
    <mergeCell ref="G36:G38"/>
    <mergeCell ref="H36:H38"/>
    <mergeCell ref="E32:E34"/>
    <mergeCell ref="G32:G34"/>
    <mergeCell ref="H32:H34"/>
    <mergeCell ref="R106:R108"/>
    <mergeCell ref="H44:H46"/>
    <mergeCell ref="G48:G50"/>
    <mergeCell ref="H48:H50"/>
    <mergeCell ref="G60:G62"/>
    <mergeCell ref="E106:E108"/>
    <mergeCell ref="G106:G108"/>
    <mergeCell ref="H106:H108"/>
    <mergeCell ref="E52:E54"/>
    <mergeCell ref="E102:E104"/>
    <mergeCell ref="G102:G104"/>
    <mergeCell ref="H102:H104"/>
    <mergeCell ref="AA2:AA5"/>
    <mergeCell ref="E56:E58"/>
    <mergeCell ref="E24:E26"/>
    <mergeCell ref="G24:G26"/>
    <mergeCell ref="H24:H26"/>
    <mergeCell ref="D2:S2"/>
    <mergeCell ref="I3:K3"/>
    <mergeCell ref="N3:P3"/>
    <mergeCell ref="T24:T26"/>
    <mergeCell ref="E28:E30"/>
    <mergeCell ref="T102:T104"/>
    <mergeCell ref="T48:T50"/>
    <mergeCell ref="T52:T54"/>
    <mergeCell ref="T32:T34"/>
    <mergeCell ref="T36:T38"/>
    <mergeCell ref="C96:D96"/>
    <mergeCell ref="I96:K96"/>
    <mergeCell ref="T44:T46"/>
    <mergeCell ref="T40:T42"/>
    <mergeCell ref="T60:T62"/>
    <mergeCell ref="H40:H42"/>
    <mergeCell ref="E44:E46"/>
    <mergeCell ref="G44:G46"/>
    <mergeCell ref="G40:G42"/>
    <mergeCell ref="E48:E50"/>
    <mergeCell ref="R24:R26"/>
    <mergeCell ref="R28:R30"/>
    <mergeCell ref="E60:E62"/>
    <mergeCell ref="G56:G58"/>
    <mergeCell ref="G28:G30"/>
    <mergeCell ref="T28:T30"/>
    <mergeCell ref="R32:R34"/>
    <mergeCell ref="R52:R54"/>
    <mergeCell ref="R48:R50"/>
    <mergeCell ref="R36:R38"/>
    <mergeCell ref="R40:R42"/>
    <mergeCell ref="R44:R46"/>
    <mergeCell ref="AA80:AA83"/>
    <mergeCell ref="R81:U81"/>
    <mergeCell ref="R56:R58"/>
    <mergeCell ref="R60:R62"/>
    <mergeCell ref="D80:S80"/>
    <mergeCell ref="H60:H62"/>
    <mergeCell ref="I81:K81"/>
    <mergeCell ref="N81:P81"/>
    <mergeCell ref="T56:T58"/>
    <mergeCell ref="H56:H58"/>
    <mergeCell ref="T110:T112"/>
    <mergeCell ref="E114:E116"/>
    <mergeCell ref="G114:G116"/>
    <mergeCell ref="H114:H116"/>
    <mergeCell ref="R114:R116"/>
    <mergeCell ref="T114:T116"/>
    <mergeCell ref="E110:E112"/>
    <mergeCell ref="G110:G112"/>
    <mergeCell ref="H110:H112"/>
    <mergeCell ref="R110:R112"/>
    <mergeCell ref="T118:T120"/>
    <mergeCell ref="E122:E124"/>
    <mergeCell ref="G122:G124"/>
    <mergeCell ref="H122:H124"/>
    <mergeCell ref="R122:R124"/>
    <mergeCell ref="T122:T124"/>
    <mergeCell ref="E118:E120"/>
    <mergeCell ref="G118:G120"/>
    <mergeCell ref="H118:H120"/>
    <mergeCell ref="R118:R120"/>
    <mergeCell ref="T126:T128"/>
    <mergeCell ref="E130:E132"/>
    <mergeCell ref="G130:G132"/>
    <mergeCell ref="H130:H132"/>
    <mergeCell ref="R130:R132"/>
    <mergeCell ref="T130:T132"/>
    <mergeCell ref="E126:E128"/>
    <mergeCell ref="G126:G128"/>
    <mergeCell ref="H126:H128"/>
    <mergeCell ref="R126:R128"/>
    <mergeCell ref="T134:T136"/>
    <mergeCell ref="E138:E140"/>
    <mergeCell ref="G138:G140"/>
    <mergeCell ref="H138:H140"/>
    <mergeCell ref="R138:R140"/>
    <mergeCell ref="T138:T140"/>
    <mergeCell ref="E134:E136"/>
    <mergeCell ref="G134:G136"/>
    <mergeCell ref="H134:H136"/>
    <mergeCell ref="R134:R136"/>
    <mergeCell ref="S110:S112"/>
    <mergeCell ref="S114:S116"/>
    <mergeCell ref="S118:S120"/>
    <mergeCell ref="S122:S124"/>
    <mergeCell ref="S126:S128"/>
    <mergeCell ref="S130:S132"/>
    <mergeCell ref="S134:S136"/>
    <mergeCell ref="S138:S140"/>
    <mergeCell ref="C5:D5"/>
    <mergeCell ref="C83:D83"/>
    <mergeCell ref="S106:S108"/>
    <mergeCell ref="S102:S104"/>
    <mergeCell ref="R102:R104"/>
    <mergeCell ref="I18:K18"/>
    <mergeCell ref="H28:H30"/>
    <mergeCell ref="G52:G54"/>
    <mergeCell ref="H52:H54"/>
    <mergeCell ref="E40:E42"/>
  </mergeCells>
  <conditionalFormatting sqref="E100 G100:H100 E102:E141 G102:H141 E22 G22:H22 G24:H63 E24:E63">
    <cfRule type="cellIs" priority="1" dxfId="0" operator="equal" stopIfTrue="1">
      <formula>0</formula>
    </cfRule>
  </conditionalFormatting>
  <conditionalFormatting sqref="E96 T80 R81 D81:E81 E18 D2:E3 F2:Q2 R2:R3 S2:T2">
    <cfRule type="cellIs" priority="2" dxfId="1" operator="equal" stopIfTrue="1">
      <formula>"In diesem Fall bitte die Platzierung manuell eintragen!"</formula>
    </cfRule>
    <cfRule type="cellIs" priority="3" dxfId="2" operator="equal" stopIfTrue="1">
      <formula>"Die Platzierung ermittelt sich aus der Reihenfolge -  1. Spielpunkte,  2. Tor-/Balldifferenz,  3. erzielte Tore/punkte,  4. direkter Vergleich!"</formula>
    </cfRule>
  </conditionalFormatting>
  <conditionalFormatting sqref="D82 G82:Q82 D4 G4:Q4">
    <cfRule type="cellIs" priority="4" dxfId="3" operator="equal" stopIfTrue="1">
      <formula>"In desem Fall muss die endgültige Platzierung manuell eingetragen werden!"</formula>
    </cfRule>
  </conditionalFormatting>
  <conditionalFormatting sqref="E85 E87 E89 E93 E91 E7 E9 E11 E15 E13">
    <cfRule type="cellIs" priority="5" dxfId="4" operator="equal" stopIfTrue="1">
      <formula>FALSE</formula>
    </cfRule>
    <cfRule type="cellIs" priority="6" dxfId="4" operator="equal" stopIfTrue="1">
      <formula>"FALSCH"</formula>
    </cfRule>
  </conditionalFormatting>
  <hyperlinks>
    <hyperlink ref="C5:D5" location="'Staffel A'!A104" display="Druckansicht"/>
    <hyperlink ref="C83:D83" location="'Staffel A'!A1" display="Farbansicht"/>
  </hyperlinks>
  <printOptions/>
  <pageMargins left="0.52" right="0.2" top="1" bottom="1" header="0.4921259845" footer="0.4921259845"/>
  <pageSetup horizontalDpi="200" verticalDpi="200" orientation="landscape" paperSize="9" scale="139" r:id="rId1"/>
  <rowBreaks count="2" manualBreakCount="2">
    <brk id="17" max="23" man="1"/>
    <brk id="66" max="23" man="1"/>
  </rowBreaks>
  <colBreaks count="1" manualBreakCount="1">
    <brk id="2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bua</dc:creator>
  <cp:keywords/>
  <dc:description/>
  <cp:lastModifiedBy>bua</cp:lastModifiedBy>
  <cp:lastPrinted>2009-01-26T18:48:14Z</cp:lastPrinted>
  <dcterms:created xsi:type="dcterms:W3CDTF">2008-02-20T19:35:21Z</dcterms:created>
  <dcterms:modified xsi:type="dcterms:W3CDTF">2009-01-26T19:05:44Z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